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roline/Dropbox/Sudan Labor Market Panel Survey (SLMPS)/SLMPS-v2.1.8-app-designer/app/config/tables/quest1_03_0/forms/quest1_03_0/"/>
    </mc:Choice>
  </mc:AlternateContent>
  <xr:revisionPtr revIDLastSave="0" documentId="13_ncr:1_{910A86D2-3C12-5D4D-9721-6A254826DB0D}" xr6:coauthVersionLast="47" xr6:coauthVersionMax="47" xr10:uidLastSave="{00000000-0000-0000-0000-000000000000}"/>
  <bookViews>
    <workbookView xWindow="-31660" yWindow="1560" windowWidth="28420" windowHeight="18640" activeTab="4" xr2:uid="{00000000-000D-0000-FFFF-FFFF00000000}"/>
  </bookViews>
  <sheets>
    <sheet name="settings" sheetId="2" r:id="rId1"/>
    <sheet name="survey" sheetId="10" r:id="rId2"/>
    <sheet name="prompt_types" sheetId="8" r:id="rId3"/>
    <sheet name="queries" sheetId="7" r:id="rId4"/>
    <sheet name="choices" sheetId="4" r:id="rId5"/>
    <sheet name="model" sheetId="6" r:id="rId6"/>
    <sheet name="properties" sheetId="9" r:id="rId7"/>
  </sheets>
  <definedNames>
    <definedName name="_xlnm._FilterDatabase" localSheetId="3" hidden="1">queries!$A$1:$O$48</definedName>
    <definedName name="_xlnm._FilterDatabase" localSheetId="1" hidden="1">survey!$A$1:$AH$50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0" l="1"/>
  <c r="E47" i="10"/>
  <c r="B47" i="10"/>
  <c r="E37" i="10"/>
  <c r="S44" i="10"/>
  <c r="T35" i="10"/>
  <c r="K43" i="10"/>
  <c r="V37" i="10" l="1"/>
  <c r="V31" i="10"/>
  <c r="I12" i="10"/>
  <c r="I18" i="10" s="1"/>
  <c r="N8" i="10"/>
  <c r="K11" i="10" s="1"/>
  <c r="B3" i="4"/>
  <c r="O47" i="10"/>
  <c r="V18" i="10"/>
  <c r="P47" i="10"/>
  <c r="P50" i="10"/>
  <c r="O50" i="10"/>
  <c r="P48" i="10"/>
  <c r="O48" i="10"/>
  <c r="G39" i="10"/>
  <c r="D39" i="10"/>
  <c r="B21" i="4"/>
  <c r="X37" i="10"/>
  <c r="C37" i="10" s="1"/>
  <c r="W37" i="10"/>
  <c r="F37" i="10" s="1"/>
  <c r="X31" i="10"/>
  <c r="C31" i="10"/>
  <c r="W31" i="10"/>
  <c r="F31" i="10" s="1"/>
  <c r="X30" i="10"/>
  <c r="C30" i="10" s="1"/>
  <c r="W30" i="10"/>
  <c r="F30" i="10" s="1"/>
  <c r="G27" i="10"/>
  <c r="D27" i="10"/>
  <c r="G25" i="10"/>
  <c r="F25" i="10"/>
  <c r="D25" i="10"/>
  <c r="C25" i="10"/>
  <c r="B6" i="10"/>
  <c r="P6" i="10"/>
  <c r="E6" i="10"/>
  <c r="O6" i="10" s="1"/>
  <c r="A6" i="10"/>
  <c r="B27" i="4"/>
  <c r="B26" i="4"/>
  <c r="B25" i="4"/>
  <c r="B24" i="4"/>
  <c r="B23" i="4"/>
  <c r="B20" i="4"/>
  <c r="B19" i="4"/>
  <c r="B18" i="4"/>
  <c r="B17" i="4"/>
  <c r="B16" i="4"/>
  <c r="B15" i="4"/>
  <c r="B14" i="4"/>
  <c r="B13" i="4"/>
  <c r="B12" i="4"/>
  <c r="B11" i="4"/>
  <c r="B9" i="4"/>
  <c r="B8" i="4"/>
  <c r="B6" i="4"/>
  <c r="B5" i="4"/>
  <c r="N12" i="10" l="1"/>
  <c r="B14" i="10" s="1"/>
  <c r="P14" i="10" s="1"/>
  <c r="I20" i="10"/>
  <c r="I25" i="10"/>
  <c r="O18" i="10"/>
  <c r="I19" i="10"/>
  <c r="A18" i="10"/>
  <c r="N18" i="10"/>
  <c r="E39" i="10" s="1"/>
  <c r="P18" i="10"/>
  <c r="A12" i="10"/>
  <c r="E14" i="10" l="1"/>
  <c r="O14" i="10" s="1"/>
  <c r="O25" i="10"/>
  <c r="B25" i="10"/>
  <c r="P25" i="10" s="1"/>
  <c r="B27" i="10"/>
  <c r="B37" i="10"/>
  <c r="B41" i="10"/>
  <c r="E27" i="10"/>
  <c r="B29" i="10"/>
  <c r="B39" i="10"/>
  <c r="B44" i="10"/>
  <c r="E44" i="10"/>
  <c r="E29" i="10"/>
  <c r="E41" i="10"/>
  <c r="N19" i="10"/>
  <c r="A19" i="10"/>
  <c r="O19" i="10"/>
  <c r="P19" i="10"/>
  <c r="I27" i="10"/>
  <c r="A25" i="10"/>
  <c r="N25" i="10"/>
  <c r="V25" i="10" s="1"/>
  <c r="A20" i="10"/>
  <c r="O20" i="10"/>
  <c r="P20" i="10"/>
  <c r="N20" i="10"/>
  <c r="A27" i="10" l="1"/>
  <c r="N27" i="10"/>
  <c r="I29" i="10"/>
  <c r="P27" i="10"/>
  <c r="O27" i="10"/>
  <c r="I31" i="10" l="1"/>
  <c r="P29" i="10"/>
  <c r="O29" i="10"/>
  <c r="A29" i="10"/>
  <c r="I35" i="10"/>
  <c r="I30" i="10"/>
  <c r="I37" i="10" l="1"/>
  <c r="I38" i="10"/>
  <c r="N35" i="10"/>
  <c r="P30" i="10"/>
  <c r="O30" i="10"/>
  <c r="N30" i="10"/>
  <c r="A30" i="10"/>
  <c r="P31" i="10"/>
  <c r="O31" i="10"/>
  <c r="N31" i="10"/>
  <c r="A31" i="10"/>
  <c r="I44" i="10" l="1"/>
  <c r="I41" i="10"/>
  <c r="K34" i="10"/>
  <c r="V30" i="10"/>
  <c r="I39" i="10"/>
  <c r="P37" i="10"/>
  <c r="O37" i="10"/>
  <c r="A37" i="10"/>
  <c r="O41" i="10" l="1"/>
  <c r="P41" i="10"/>
  <c r="N41" i="10"/>
  <c r="U44" i="10" s="1"/>
  <c r="A41" i="10"/>
  <c r="A44" i="10"/>
  <c r="O44" i="10"/>
  <c r="P44" i="10"/>
  <c r="N44" i="10"/>
  <c r="O39" i="10"/>
  <c r="P39" i="10"/>
  <c r="A39" i="10"/>
  <c r="N39" i="10"/>
  <c r="K40" i="10" s="1"/>
  <c r="S41" i="10" s="1"/>
</calcChain>
</file>

<file path=xl/sharedStrings.xml><?xml version="1.0" encoding="utf-8"?>
<sst xmlns="http://schemas.openxmlformats.org/spreadsheetml/2006/main" count="4147" uniqueCount="1209">
  <si>
    <t>comments</t>
  </si>
  <si>
    <t>clause</t>
  </si>
  <si>
    <t>condition</t>
  </si>
  <si>
    <t>type</t>
  </si>
  <si>
    <t>values_list</t>
  </si>
  <si>
    <t>name</t>
  </si>
  <si>
    <t>constraint</t>
  </si>
  <si>
    <t>required</t>
  </si>
  <si>
    <t>hideInContents</t>
  </si>
  <si>
    <t>calculation</t>
  </si>
  <si>
    <t>text</t>
  </si>
  <si>
    <t>setting_name</t>
  </si>
  <si>
    <t>value</t>
  </si>
  <si>
    <t>form_id</t>
  </si>
  <si>
    <t>form_version</t>
  </si>
  <si>
    <t>table_id</t>
  </si>
  <si>
    <t>default</t>
  </si>
  <si>
    <t>Arabic</t>
  </si>
  <si>
    <t>english</t>
  </si>
  <si>
    <t>English</t>
  </si>
  <si>
    <t>survey</t>
  </si>
  <si>
    <t>instance_name</t>
  </si>
  <si>
    <t>quest1_03_0</t>
  </si>
  <si>
    <t>choice_list_name</t>
  </si>
  <si>
    <t>data_value</t>
  </si>
  <si>
    <t>2. Spouse</t>
  </si>
  <si>
    <t>6. Parent</t>
  </si>
  <si>
    <t>7. Sibling</t>
  </si>
  <si>
    <t>10. Domestic servant</t>
  </si>
  <si>
    <t>select_one</t>
  </si>
  <si>
    <t>integer</t>
  </si>
  <si>
    <t>hh_relation</t>
  </si>
  <si>
    <t>1. Head of Household</t>
  </si>
  <si>
    <t>3. Son/Daughter</t>
  </si>
  <si>
    <t>5.Grandson/Granddaughter</t>
  </si>
  <si>
    <t>8. Grandparent</t>
  </si>
  <si>
    <t>9. Other relative</t>
  </si>
  <si>
    <t>q100</t>
  </si>
  <si>
    <t>q302</t>
  </si>
  <si>
    <t>assign</t>
  </si>
  <si>
    <t>data('q100')</t>
  </si>
  <si>
    <t>linked_table</t>
  </si>
  <si>
    <t>query_name</t>
  </si>
  <si>
    <t>query_type</t>
  </si>
  <si>
    <t>uri</t>
  </si>
  <si>
    <t>callback</t>
  </si>
  <si>
    <t>linked_form_id</t>
  </si>
  <si>
    <t>linked_table_id</t>
  </si>
  <si>
    <t>selection</t>
  </si>
  <si>
    <t>selectionArgs</t>
  </si>
  <si>
    <t>yesno</t>
  </si>
  <si>
    <t>1. Yes</t>
  </si>
  <si>
    <t>2. No</t>
  </si>
  <si>
    <t>sex</t>
  </si>
  <si>
    <t>1. Male</t>
  </si>
  <si>
    <t>2. Female</t>
  </si>
  <si>
    <t>q306</t>
  </si>
  <si>
    <t>begin screen</t>
  </si>
  <si>
    <t>note</t>
  </si>
  <si>
    <t>end screen</t>
  </si>
  <si>
    <t>select_one_dropdown</t>
  </si>
  <si>
    <t>شهر</t>
  </si>
  <si>
    <t xml:space="preserve">سنة </t>
  </si>
  <si>
    <t>1. نعم</t>
  </si>
  <si>
    <t>2. لا</t>
  </si>
  <si>
    <t>1. ذكر</t>
  </si>
  <si>
    <t>2. أنثى</t>
  </si>
  <si>
    <t>country_csv</t>
  </si>
  <si>
    <t>عربى</t>
  </si>
  <si>
    <t>q309</t>
  </si>
  <si>
    <t>q310</t>
  </si>
  <si>
    <t>q311</t>
  </si>
  <si>
    <t>q312</t>
  </si>
  <si>
    <t>q313</t>
  </si>
  <si>
    <t>q314</t>
  </si>
  <si>
    <t>async_assign_count</t>
  </si>
  <si>
    <t>q301</t>
  </si>
  <si>
    <t>prompt_type_name</t>
  </si>
  <si>
    <t>fieldName</t>
  </si>
  <si>
    <t>q303</t>
  </si>
  <si>
    <t>q304</t>
  </si>
  <si>
    <t>q308</t>
  </si>
  <si>
    <t>if</t>
  </si>
  <si>
    <t>end if</t>
  </si>
  <si>
    <t>Question #</t>
  </si>
  <si>
    <t>Question origin text ENGLISH</t>
  </si>
  <si>
    <t>Responses ENGLISH</t>
  </si>
  <si>
    <t>Question origin text ARABIC</t>
  </si>
  <si>
    <t>Responses Arabic</t>
  </si>
  <si>
    <t>Source/Skips</t>
  </si>
  <si>
    <t>Formula</t>
  </si>
  <si>
    <t>Typed</t>
  </si>
  <si>
    <t>data('q301')</t>
  </si>
  <si>
    <t xml:space="preserve">assign </t>
  </si>
  <si>
    <t>pid</t>
  </si>
  <si>
    <t xml:space="preserve"> data('q301') + '_' + data('q302')</t>
  </si>
  <si>
    <t xml:space="preserve"> data('q100') + '_' + data('q301')</t>
  </si>
  <si>
    <t>roster_women</t>
  </si>
  <si>
    <t>''</t>
  </si>
  <si>
    <t>roster_men</t>
  </si>
  <si>
    <t>string</t>
  </si>
  <si>
    <t xml:space="preserve">Month {1 - 12, 98 if don't know}                          </t>
  </si>
  <si>
    <t>Month</t>
  </si>
  <si>
    <t>Year</t>
  </si>
  <si>
    <t>display.hide_add_instance</t>
  </si>
  <si>
    <t>display.hide_delete_button</t>
  </si>
  <si>
    <t>async_assign_num_value</t>
  </si>
  <si>
    <t>async_assign_text_value</t>
  </si>
  <si>
    <t>Person 1 must be the head</t>
  </si>
  <si>
    <t>partition</t>
  </si>
  <si>
    <t>aspect</t>
  </si>
  <si>
    <t>key</t>
  </si>
  <si>
    <t>Table</t>
  </si>
  <si>
    <t>security</t>
  </si>
  <si>
    <t>HIDDEN</t>
  </si>
  <si>
    <t>roster_spouse</t>
  </si>
  <si>
    <t>q100 = ? and q304 != ?</t>
  </si>
  <si>
    <t>[ data('q100') , data('q304') ]</t>
  </si>
  <si>
    <t>q305_1</t>
  </si>
  <si>
    <t>q305_2</t>
  </si>
  <si>
    <t>q312_1</t>
  </si>
  <si>
    <t>q313_1</t>
  </si>
  <si>
    <t>q315</t>
  </si>
  <si>
    <t>q316</t>
  </si>
  <si>
    <t>enter</t>
  </si>
  <si>
    <t>end in 1_03_0</t>
  </si>
  <si>
    <t>enter_2_00_0</t>
  </si>
  <si>
    <t>entry to 2_00_0</t>
  </si>
  <si>
    <t>valid_indiv</t>
  </si>
  <si>
    <t>q2100</t>
  </si>
  <si>
    <t>zcheck_count_moves</t>
  </si>
  <si>
    <t>q2501</t>
  </si>
  <si>
    <t>q2502_1</t>
  </si>
  <si>
    <t>q2502_2</t>
  </si>
  <si>
    <t>q2502_3</t>
  </si>
  <si>
    <t>q2502_4</t>
  </si>
  <si>
    <t>q2502_5</t>
  </si>
  <si>
    <t>q2503</t>
  </si>
  <si>
    <t>q2503_other</t>
  </si>
  <si>
    <t>q2504</t>
  </si>
  <si>
    <t>q2504_other</t>
  </si>
  <si>
    <t>q2505</t>
  </si>
  <si>
    <t>q2506_1</t>
  </si>
  <si>
    <t>q2506_1_other</t>
  </si>
  <si>
    <t>q2506_2</t>
  </si>
  <si>
    <t>q2506_2_other</t>
  </si>
  <si>
    <t>q2506_3</t>
  </si>
  <si>
    <t>q2506_3_other</t>
  </si>
  <si>
    <t>q2507</t>
  </si>
  <si>
    <t>q2508</t>
  </si>
  <si>
    <t>q2509</t>
  </si>
  <si>
    <t>q5101</t>
  </si>
  <si>
    <t>q5102_1</t>
  </si>
  <si>
    <t>select_one_inline</t>
  </si>
  <si>
    <t>q5102_2</t>
  </si>
  <si>
    <t>q5102_3</t>
  </si>
  <si>
    <t>q5102_4</t>
  </si>
  <si>
    <t>q5102_5</t>
  </si>
  <si>
    <t>q5102_6</t>
  </si>
  <si>
    <t>q5102_7</t>
  </si>
  <si>
    <t>q5102_8</t>
  </si>
  <si>
    <t>q5102_9</t>
  </si>
  <si>
    <t>q5102_10</t>
  </si>
  <si>
    <t>q5102_11</t>
  </si>
  <si>
    <t>q5102_12</t>
  </si>
  <si>
    <t>q5102_13</t>
  </si>
  <si>
    <t>q5102_14</t>
  </si>
  <si>
    <t>q5102_15</t>
  </si>
  <si>
    <t>q5103</t>
  </si>
  <si>
    <t>q5105</t>
  </si>
  <si>
    <t>q5106</t>
  </si>
  <si>
    <t>q5107</t>
  </si>
  <si>
    <t>q5109</t>
  </si>
  <si>
    <t>q5202</t>
  </si>
  <si>
    <t>q5203</t>
  </si>
  <si>
    <t>q5204</t>
  </si>
  <si>
    <t>q5205_1</t>
  </si>
  <si>
    <t>q5205_2</t>
  </si>
  <si>
    <t>q5205_3</t>
  </si>
  <si>
    <t>q5205_4</t>
  </si>
  <si>
    <t>q5205_5</t>
  </si>
  <si>
    <t>q5205_6</t>
  </si>
  <si>
    <t>q5205_7</t>
  </si>
  <si>
    <t>q5205_8</t>
  </si>
  <si>
    <t>q5205_9</t>
  </si>
  <si>
    <t>q5205_10</t>
  </si>
  <si>
    <t>q5205_11</t>
  </si>
  <si>
    <t>q5205_12</t>
  </si>
  <si>
    <t>q5205_13</t>
  </si>
  <si>
    <t>q5205_14</t>
  </si>
  <si>
    <t>q5205_15</t>
  </si>
  <si>
    <t>q5206_1</t>
  </si>
  <si>
    <t>q5206_2</t>
  </si>
  <si>
    <t>q5207_1</t>
  </si>
  <si>
    <t>q5207_2</t>
  </si>
  <si>
    <t>q5207_3</t>
  </si>
  <si>
    <t>q5207_4</t>
  </si>
  <si>
    <t>q5207_5</t>
  </si>
  <si>
    <t>q5207_6</t>
  </si>
  <si>
    <t>q5207_7</t>
  </si>
  <si>
    <t>q5207_8</t>
  </si>
  <si>
    <t>q5207_9</t>
  </si>
  <si>
    <t>q5207_10</t>
  </si>
  <si>
    <t>q5207_11</t>
  </si>
  <si>
    <t>q5207_12</t>
  </si>
  <si>
    <t>q5207_13</t>
  </si>
  <si>
    <t>q5207_14</t>
  </si>
  <si>
    <t>q5207_15</t>
  </si>
  <si>
    <t>q5208</t>
  </si>
  <si>
    <t>q5208_other</t>
  </si>
  <si>
    <t>q5209</t>
  </si>
  <si>
    <t>q5210_1a</t>
  </si>
  <si>
    <t>q5210_2b</t>
  </si>
  <si>
    <t>q5211_1a</t>
  </si>
  <si>
    <t>q5211_2b</t>
  </si>
  <si>
    <t>q5212</t>
  </si>
  <si>
    <t>q5213</t>
  </si>
  <si>
    <t>q5215</t>
  </si>
  <si>
    <t>q5216</t>
  </si>
  <si>
    <t>q2301</t>
  </si>
  <si>
    <t>q2302_1</t>
  </si>
  <si>
    <t>sib_completed_mother</t>
  </si>
  <si>
    <t>q2401_1</t>
  </si>
  <si>
    <t>q2401_2</t>
  </si>
  <si>
    <t>q2402</t>
  </si>
  <si>
    <t>q2403</t>
  </si>
  <si>
    <t>q2412</t>
  </si>
  <si>
    <t>q2413_1</t>
  </si>
  <si>
    <t>q2413_2</t>
  </si>
  <si>
    <t>q2414</t>
  </si>
  <si>
    <t>q2415_1</t>
  </si>
  <si>
    <t>q2415_2</t>
  </si>
  <si>
    <t>q2416</t>
  </si>
  <si>
    <t>q2417</t>
  </si>
  <si>
    <t>q2201</t>
  </si>
  <si>
    <t>q2202_1</t>
  </si>
  <si>
    <t>sib_completed_father</t>
  </si>
  <si>
    <t>q2411</t>
  </si>
  <si>
    <t>zcheck_siblings</t>
  </si>
  <si>
    <t>q7000</t>
  </si>
  <si>
    <t>q7001_1</t>
  </si>
  <si>
    <t>q7001_2</t>
  </si>
  <si>
    <t>q7002</t>
  </si>
  <si>
    <t>q7003</t>
  </si>
  <si>
    <t>q7004</t>
  </si>
  <si>
    <t>q7005</t>
  </si>
  <si>
    <t>q8201</t>
  </si>
  <si>
    <t>q8202</t>
  </si>
  <si>
    <t>q8203</t>
  </si>
  <si>
    <t>zcheck_completed_fertility</t>
  </si>
  <si>
    <t>zcheck_fertility</t>
  </si>
  <si>
    <t>q8215</t>
  </si>
  <si>
    <t>q8216</t>
  </si>
  <si>
    <t>q8217</t>
  </si>
  <si>
    <t>q6101</t>
  </si>
  <si>
    <t>q6102</t>
  </si>
  <si>
    <t>q6105</t>
  </si>
  <si>
    <t>q6106</t>
  </si>
  <si>
    <t>q6107</t>
  </si>
  <si>
    <t>q6108</t>
  </si>
  <si>
    <t>q6108_other</t>
  </si>
  <si>
    <t>q6109</t>
  </si>
  <si>
    <t>q6110</t>
  </si>
  <si>
    <t>q6111</t>
  </si>
  <si>
    <t>q6112</t>
  </si>
  <si>
    <t>q6113</t>
  </si>
  <si>
    <t>q6115</t>
  </si>
  <si>
    <t>q6117</t>
  </si>
  <si>
    <t>q6118</t>
  </si>
  <si>
    <t>q6119</t>
  </si>
  <si>
    <t>q6120</t>
  </si>
  <si>
    <t>q6123</t>
  </si>
  <si>
    <t>q6124</t>
  </si>
  <si>
    <t>q6125</t>
  </si>
  <si>
    <t>q6126</t>
  </si>
  <si>
    <t>q6127</t>
  </si>
  <si>
    <t>q6128</t>
  </si>
  <si>
    <t>q6129</t>
  </si>
  <si>
    <t>q6130</t>
  </si>
  <si>
    <t>q6131</t>
  </si>
  <si>
    <t>q6132</t>
  </si>
  <si>
    <t>q6133</t>
  </si>
  <si>
    <t>q6134</t>
  </si>
  <si>
    <t>q6135</t>
  </si>
  <si>
    <t>q6136</t>
  </si>
  <si>
    <t>q6137</t>
  </si>
  <si>
    <t>q6138</t>
  </si>
  <si>
    <t>q6139</t>
  </si>
  <si>
    <t>q6140</t>
  </si>
  <si>
    <t>q6141</t>
  </si>
  <si>
    <t>q6141_other</t>
  </si>
  <si>
    <t>q6142</t>
  </si>
  <si>
    <t>q6142_other</t>
  </si>
  <si>
    <t>q6143</t>
  </si>
  <si>
    <t>q6143_other</t>
  </si>
  <si>
    <t>q6144</t>
  </si>
  <si>
    <t>q6144_other</t>
  </si>
  <si>
    <t>q6145</t>
  </si>
  <si>
    <t>q6146</t>
  </si>
  <si>
    <t>q6147</t>
  </si>
  <si>
    <t>q6148</t>
  </si>
  <si>
    <t>q6149</t>
  </si>
  <si>
    <t>q6150</t>
  </si>
  <si>
    <t>q6150_other</t>
  </si>
  <si>
    <t>q6151</t>
  </si>
  <si>
    <t>q6152</t>
  </si>
  <si>
    <t>q6153</t>
  </si>
  <si>
    <t>q6154</t>
  </si>
  <si>
    <t>q6155</t>
  </si>
  <si>
    <t>q6156</t>
  </si>
  <si>
    <t>q6157</t>
  </si>
  <si>
    <t>q6158</t>
  </si>
  <si>
    <t>q6159</t>
  </si>
  <si>
    <t>q6160</t>
  </si>
  <si>
    <t>q6161</t>
  </si>
  <si>
    <t>q6162</t>
  </si>
  <si>
    <t>q6164</t>
  </si>
  <si>
    <t>q6165</t>
  </si>
  <si>
    <t>q6168</t>
  </si>
  <si>
    <t>q6169</t>
  </si>
  <si>
    <t>q6171</t>
  </si>
  <si>
    <t>q6172</t>
  </si>
  <si>
    <t>q6174</t>
  </si>
  <si>
    <t>q6201</t>
  </si>
  <si>
    <t>q6202_1</t>
  </si>
  <si>
    <t>q6202_2</t>
  </si>
  <si>
    <t>q6202_3</t>
  </si>
  <si>
    <t>q6202_4</t>
  </si>
  <si>
    <t>q6202_5</t>
  </si>
  <si>
    <t>q6202_6</t>
  </si>
  <si>
    <t>q6202_7</t>
  </si>
  <si>
    <t>q6202_8</t>
  </si>
  <si>
    <t>q6202_9</t>
  </si>
  <si>
    <t>q6202_10</t>
  </si>
  <si>
    <t>q6202_11</t>
  </si>
  <si>
    <t>q6202_12</t>
  </si>
  <si>
    <t>q6202_13</t>
  </si>
  <si>
    <t>q6202_14</t>
  </si>
  <si>
    <t>q6202_15</t>
  </si>
  <si>
    <t>q6205</t>
  </si>
  <si>
    <t>q8103</t>
  </si>
  <si>
    <t>q8104</t>
  </si>
  <si>
    <t>q8105</t>
  </si>
  <si>
    <t>q8108</t>
  </si>
  <si>
    <t>q8109</t>
  </si>
  <si>
    <t>q8110</t>
  </si>
  <si>
    <t>q8111</t>
  </si>
  <si>
    <t>q8112</t>
  </si>
  <si>
    <t>q8113</t>
  </si>
  <si>
    <t>q8114</t>
  </si>
  <si>
    <t>q8115</t>
  </si>
  <si>
    <t>q8116</t>
  </si>
  <si>
    <t>q8117</t>
  </si>
  <si>
    <t>q8127</t>
  </si>
  <si>
    <t>q8128</t>
  </si>
  <si>
    <t>q8129</t>
  </si>
  <si>
    <t>q8130</t>
  </si>
  <si>
    <t>q9001</t>
  </si>
  <si>
    <t>q9001_other</t>
  </si>
  <si>
    <t>q9002</t>
  </si>
  <si>
    <t>q9003</t>
  </si>
  <si>
    <t>q9004</t>
  </si>
  <si>
    <t>q9004_other</t>
  </si>
  <si>
    <t>q9005</t>
  </si>
  <si>
    <t>q9006</t>
  </si>
  <si>
    <t>q9007</t>
  </si>
  <si>
    <t>q9008</t>
  </si>
  <si>
    <t>q9009</t>
  </si>
  <si>
    <t>q9010</t>
  </si>
  <si>
    <t>q9011_1</t>
  </si>
  <si>
    <t>q9011_2</t>
  </si>
  <si>
    <t>q9012</t>
  </si>
  <si>
    <t>q9013</t>
  </si>
  <si>
    <t>q9014</t>
  </si>
  <si>
    <t>q9015</t>
  </si>
  <si>
    <t>q9016</t>
  </si>
  <si>
    <t>q9017_1</t>
  </si>
  <si>
    <t>q9017_1_other</t>
  </si>
  <si>
    <t>q9017_2</t>
  </si>
  <si>
    <t>q9017_2_other</t>
  </si>
  <si>
    <t>q9018</t>
  </si>
  <si>
    <t>q9018_other</t>
  </si>
  <si>
    <t>q10101</t>
  </si>
  <si>
    <t>q10101_other</t>
  </si>
  <si>
    <t>q10102_1a</t>
  </si>
  <si>
    <t>q10102_1a_other</t>
  </si>
  <si>
    <t>q10102_1b</t>
  </si>
  <si>
    <t>q10102_2a</t>
  </si>
  <si>
    <t>q10102_2a_other</t>
  </si>
  <si>
    <t>q10102_2b</t>
  </si>
  <si>
    <t>q10102_3a</t>
  </si>
  <si>
    <t>q10102_3a_other</t>
  </si>
  <si>
    <t>q10102_3b</t>
  </si>
  <si>
    <t>q10102_4a</t>
  </si>
  <si>
    <t>q10102_4a_other</t>
  </si>
  <si>
    <t>q10102_4b</t>
  </si>
  <si>
    <t>q10102_5a</t>
  </si>
  <si>
    <t>q10102_5a_other</t>
  </si>
  <si>
    <t>q10102_5b</t>
  </si>
  <si>
    <t>q10102_5c</t>
  </si>
  <si>
    <t>q10103</t>
  </si>
  <si>
    <t>q10104</t>
  </si>
  <si>
    <t>q10105</t>
  </si>
  <si>
    <t>q10106</t>
  </si>
  <si>
    <t>q10201_1</t>
  </si>
  <si>
    <t>q10201_2</t>
  </si>
  <si>
    <t>q12101_1</t>
  </si>
  <si>
    <t>q12101_2</t>
  </si>
  <si>
    <t>q12101_3</t>
  </si>
  <si>
    <t>q12102</t>
  </si>
  <si>
    <t>q12103</t>
  </si>
  <si>
    <t>q12201</t>
  </si>
  <si>
    <t>q12202</t>
  </si>
  <si>
    <t>q12202_other</t>
  </si>
  <si>
    <t>q12203</t>
  </si>
  <si>
    <t>q12204</t>
  </si>
  <si>
    <t>q12205</t>
  </si>
  <si>
    <t>q12206</t>
  </si>
  <si>
    <t>q12206_other</t>
  </si>
  <si>
    <t>q12207</t>
  </si>
  <si>
    <t>q12207_other</t>
  </si>
  <si>
    <t>q12208</t>
  </si>
  <si>
    <t>q12208_other</t>
  </si>
  <si>
    <t>q12209</t>
  </si>
  <si>
    <t>q12210</t>
  </si>
  <si>
    <t>q12211</t>
  </si>
  <si>
    <t>q12212</t>
  </si>
  <si>
    <t>q12213</t>
  </si>
  <si>
    <t>q12215</t>
  </si>
  <si>
    <t>q12216</t>
  </si>
  <si>
    <t>q12217</t>
  </si>
  <si>
    <t>q12218</t>
  </si>
  <si>
    <t>q12219</t>
  </si>
  <si>
    <t>q12220</t>
  </si>
  <si>
    <t>q12221</t>
  </si>
  <si>
    <t>q12221_other</t>
  </si>
  <si>
    <t>q12222</t>
  </si>
  <si>
    <t>q12223</t>
  </si>
  <si>
    <t>q12224</t>
  </si>
  <si>
    <t>q12225</t>
  </si>
  <si>
    <t>q12225_other</t>
  </si>
  <si>
    <t>q12226</t>
  </si>
  <si>
    <t>q12226_other</t>
  </si>
  <si>
    <t>q12227</t>
  </si>
  <si>
    <t>q12228</t>
  </si>
  <si>
    <t>q12228_other</t>
  </si>
  <si>
    <t>q12301_1</t>
  </si>
  <si>
    <t>q12301_2</t>
  </si>
  <si>
    <t>q12301_3</t>
  </si>
  <si>
    <t>q12301_4</t>
  </si>
  <si>
    <t>q12301_5</t>
  </si>
  <si>
    <t>q12301_6</t>
  </si>
  <si>
    <t>q12301_7</t>
  </si>
  <si>
    <t>q12301_8</t>
  </si>
  <si>
    <t>q12301_9</t>
  </si>
  <si>
    <t>q12301_10</t>
  </si>
  <si>
    <t>q12301_11</t>
  </si>
  <si>
    <t>q12306</t>
  </si>
  <si>
    <t>q12307</t>
  </si>
  <si>
    <t>zcheck_father</t>
  </si>
  <si>
    <t>sib_completed_mother_2</t>
  </si>
  <si>
    <t>zcheck_mother</t>
  </si>
  <si>
    <t>sib_completed_father_2</t>
  </si>
  <si>
    <t>zcheck_count_moves_incomplete</t>
  </si>
  <si>
    <t>zcurrent_work</t>
  </si>
  <si>
    <t>zcheck_ever_wage</t>
  </si>
  <si>
    <t>zcheck_ever_emp</t>
  </si>
  <si>
    <t>zcheck_ever_self</t>
  </si>
  <si>
    <t>q8212</t>
  </si>
  <si>
    <t>q8213</t>
  </si>
  <si>
    <t>zcount_fertility_in</t>
  </si>
  <si>
    <t>zcount_fertility_out</t>
  </si>
  <si>
    <t>q8214</t>
  </si>
  <si>
    <t>q8216_other</t>
  </si>
  <si>
    <t>zcheck_ever_live_abroad</t>
  </si>
  <si>
    <t>zcheck_ever_work_abroad</t>
  </si>
  <si>
    <t>إنجليزي</t>
  </si>
  <si>
    <t>2. زوج/زوجة</t>
  </si>
  <si>
    <t>3. إبن/إبنة</t>
  </si>
  <si>
    <t>5.حفيد/حفيدة</t>
  </si>
  <si>
    <t xml:space="preserve">6. أب/أم </t>
  </si>
  <si>
    <t>7. أخت/أخ</t>
  </si>
  <si>
    <t>8. جد/جدة</t>
  </si>
  <si>
    <t>9. أقارب آخرون</t>
  </si>
  <si>
    <t>10. خدم/أقارب الخدم</t>
  </si>
  <si>
    <t>cctype</t>
  </si>
  <si>
    <t>1. رياض أطفال في مدرسة حكومية</t>
  </si>
  <si>
    <t>1. Kindergarten at public school</t>
  </si>
  <si>
    <t>2. رياض أطفال في مدرسة خاصة</t>
  </si>
  <si>
    <t>2. Kindergarten at private school</t>
  </si>
  <si>
    <t>3. حضانة خاصة</t>
  </si>
  <si>
    <t>3. Private nursery</t>
  </si>
  <si>
    <t>4. أخرى</t>
  </si>
  <si>
    <t>4. Other</t>
  </si>
  <si>
    <t>98. لا أعرف</t>
  </si>
  <si>
    <t>98. Don't know</t>
  </si>
  <si>
    <t>الفرد رقم واحد يجب أن يكون رب الأسرة</t>
  </si>
  <si>
    <t xml:space="preserve">الشهور {1-12، 98 للإجابة "لا أعرف"}                  </t>
  </si>
  <si>
    <t>zcheck_count_jobs</t>
  </si>
  <si>
    <t>zcheck_count_jobs_incomplete</t>
  </si>
  <si>
    <t>decimal</t>
  </si>
  <si>
    <t>q12309_1</t>
  </si>
  <si>
    <t>q12309_2</t>
  </si>
  <si>
    <t>q12309_3</t>
  </si>
  <si>
    <t>q12309_4</t>
  </si>
  <si>
    <t>q12309_5</t>
  </si>
  <si>
    <t>q12309_6</t>
  </si>
  <si>
    <t>q12309_7</t>
  </si>
  <si>
    <t>q12311</t>
  </si>
  <si>
    <t>Hints and Constraints ENGLISH</t>
  </si>
  <si>
    <t>Hints and Constraints ARABIC</t>
  </si>
  <si>
    <t>Q#s</t>
  </si>
  <si>
    <t>choice_filter</t>
  </si>
  <si>
    <t>q12307_other</t>
  </si>
  <si>
    <t>display.title.text</t>
  </si>
  <si>
    <t>display.title.text.english</t>
  </si>
  <si>
    <t>display.locale.text</t>
  </si>
  <si>
    <t>display.locale.text.english</t>
  </si>
  <si>
    <t>display.prompt.text</t>
  </si>
  <si>
    <t>display.prompt.text.english</t>
  </si>
  <si>
    <t>display.hint.text</t>
  </si>
  <si>
    <t>display.hint.text.english</t>
  </si>
  <si>
    <t>display.constraint_message.text</t>
  </si>
  <si>
    <t>display.constraint_message.text.english</t>
  </si>
  <si>
    <t>newRowInitialElementKeyToValueMap</t>
  </si>
  <si>
    <t>openRowInitialElementKeyToValueMap</t>
  </si>
  <si>
    <t>{}</t>
  </si>
  <si>
    <t>97. أشخاص آخرون</t>
  </si>
  <si>
    <t>97. Other</t>
  </si>
  <si>
    <t>0.3 Individual Data</t>
  </si>
  <si>
    <t>region_csv</t>
  </si>
  <si>
    <t xml:space="preserve">end if </t>
  </si>
  <si>
    <t>q2104_1</t>
  </si>
  <si>
    <t>q2104_2</t>
  </si>
  <si>
    <t>Save form</t>
  </si>
  <si>
    <t>حفظ الاستمارة</t>
  </si>
  <si>
    <t xml:space="preserve">finalize </t>
  </si>
  <si>
    <t>0.3 بيانات الأفراد</t>
  </si>
  <si>
    <t>First name of individual</t>
  </si>
  <si>
    <t>Middle name</t>
  </si>
  <si>
    <t>Family name</t>
  </si>
  <si>
    <r>
      <t>اسم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الفرد</t>
    </r>
  </si>
  <si>
    <r>
      <t>اسم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الأب</t>
    </r>
  </si>
  <si>
    <r>
      <t>اسم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الجد</t>
    </r>
    <r>
      <rPr>
        <sz val="12"/>
        <color theme="1"/>
        <rFont val="Calibri"/>
        <family val="2"/>
        <scheme val="minor"/>
      </rPr>
      <t>/</t>
    </r>
    <r>
      <rPr>
        <sz val="12"/>
        <color theme="1"/>
        <rFont val="Times New Roman"/>
        <family val="1"/>
      </rPr>
      <t>العائلة</t>
    </r>
  </si>
  <si>
    <t>q302_2</t>
  </si>
  <si>
    <t>q302_3</t>
  </si>
  <si>
    <t>q12214</t>
  </si>
  <si>
    <t>q12214_other</t>
  </si>
  <si>
    <t>q12215_other</t>
  </si>
  <si>
    <t>q2101</t>
  </si>
  <si>
    <t>q2102_1</t>
  </si>
  <si>
    <t>q2102_2</t>
  </si>
  <si>
    <t>q2510</t>
  </si>
  <si>
    <t>q2511</t>
  </si>
  <si>
    <t>q2512</t>
  </si>
  <si>
    <t>Age { 0-99: 98 if don't know, 99 if 100+}. Must be consistent with +/- one year of birth year</t>
  </si>
  <si>
    <t>csv</t>
  </si>
  <si>
    <t>"country.csv"</t>
  </si>
  <si>
    <t>_.chain(context).pluck('region').uniq().map(function(region){
return {data_value:region,  display: {title: {text: region} } };
}).value()</t>
  </si>
  <si>
    <t>(function() {
  var seen = { }; 
  return _.chain(context).filter(function(place) {
    var keep = (seen[place.country] !== true);
    seen[place.country] = true;
    return keep; })
  .map(function(place) {
place.name = place.country;
place.label = place.country;
place.data_value = place.name;
place.display = {title: {text: place.label} };
return place;   
  }).value();
})()</t>
  </si>
  <si>
    <t>async_assign_max</t>
  </si>
  <si>
    <t>number</t>
  </si>
  <si>
    <t>forms</t>
  </si>
  <si>
    <t xml:space="preserve">You must have deleted an instance. Delete the instances after the removed instance, and re-enter the information. </t>
  </si>
  <si>
    <t>zcurrent_number_form</t>
  </si>
  <si>
    <t xml:space="preserve">q100 = ? and q301 = ? </t>
  </si>
  <si>
    <t>[ data('q100') , data('q301') ]</t>
  </si>
  <si>
    <t>العمر {0-99، سجل 98 للإجابة "لا أعرف"، سجل 99 إذا كان العمر 100+ }
يجب أن يكون متسقاً مع العمر المحسوب من سنة الميلاد، في حدود سنة واحدة أقل أو أكثر</t>
  </si>
  <si>
    <t>لقد مسحت حالة. الغى كل الحالات التي تلي الحالة التي مسحتها، وأعد إدخال البيانات.</t>
  </si>
  <si>
    <t>q301 ASC</t>
  </si>
  <si>
    <t>order_by</t>
  </si>
  <si>
    <t>q8202_q8203</t>
  </si>
  <si>
    <t>4. Son in law/Daughter in-law</t>
  </si>
  <si>
    <r>
      <t xml:space="preserve">4. </t>
    </r>
    <r>
      <rPr>
        <sz val="11"/>
        <color theme="1"/>
        <rFont val="Arial"/>
        <family val="2"/>
        <charset val="204"/>
      </rPr>
      <t>زوج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  <charset val="204"/>
      </rPr>
      <t>الإبنة</t>
    </r>
    <r>
      <rPr>
        <sz val="11"/>
        <color theme="1"/>
        <rFont val="Calibri"/>
        <family val="2"/>
        <scheme val="minor"/>
      </rPr>
      <t xml:space="preserve"> / </t>
    </r>
    <r>
      <rPr>
        <sz val="11"/>
        <color theme="1"/>
        <rFont val="Arial"/>
        <family val="2"/>
        <charset val="204"/>
      </rPr>
      <t>زوجة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  <charset val="204"/>
      </rPr>
      <t>الإبن</t>
    </r>
  </si>
  <si>
    <t>q7005_other</t>
  </si>
  <si>
    <t>yes_ack</t>
  </si>
  <si>
    <t>defaultAccessOnCreation</t>
  </si>
  <si>
    <t>q100 = ?</t>
  </si>
  <si>
    <t>[ data('q100') ]</t>
  </si>
  <si>
    <t>personid</t>
  </si>
  <si>
    <t>data('personid')</t>
  </si>
  <si>
    <t>individualid</t>
  </si>
  <si>
    <t>roster</t>
  </si>
  <si>
    <t>q311_1</t>
  </si>
  <si>
    <t>q2000</t>
  </si>
  <si>
    <t>q2001</t>
  </si>
  <si>
    <t>q2002</t>
  </si>
  <si>
    <t>q2003</t>
  </si>
  <si>
    <t>q2004</t>
  </si>
  <si>
    <t>q2005</t>
  </si>
  <si>
    <t>q2006</t>
  </si>
  <si>
    <t>q2513</t>
  </si>
  <si>
    <t>q2513_1</t>
  </si>
  <si>
    <t>q2514</t>
  </si>
  <si>
    <t>q3101</t>
  </si>
  <si>
    <t>q3102</t>
  </si>
  <si>
    <t>q3102_other</t>
  </si>
  <si>
    <t>q3103</t>
  </si>
  <si>
    <t>q3103_other</t>
  </si>
  <si>
    <t>q3104_1</t>
  </si>
  <si>
    <t>q3104_2</t>
  </si>
  <si>
    <t>q3105</t>
  </si>
  <si>
    <t>q3106</t>
  </si>
  <si>
    <t>q3107</t>
  </si>
  <si>
    <t>q3108</t>
  </si>
  <si>
    <t>q3109_1</t>
  </si>
  <si>
    <t>q3109_2</t>
  </si>
  <si>
    <t>q3110</t>
  </si>
  <si>
    <t>q3111_1</t>
  </si>
  <si>
    <t>q3111_2</t>
  </si>
  <si>
    <t>q3111_3</t>
  </si>
  <si>
    <t>q3111_4</t>
  </si>
  <si>
    <t>q3112</t>
  </si>
  <si>
    <t>q3113</t>
  </si>
  <si>
    <t>q3114</t>
  </si>
  <si>
    <t>q3115</t>
  </si>
  <si>
    <t>q3119</t>
  </si>
  <si>
    <t>q3120</t>
  </si>
  <si>
    <t>q3121</t>
  </si>
  <si>
    <t>q3122</t>
  </si>
  <si>
    <t>q3123</t>
  </si>
  <si>
    <t>q3124</t>
  </si>
  <si>
    <t>q3126</t>
  </si>
  <si>
    <t>q3128</t>
  </si>
  <si>
    <t>q3129</t>
  </si>
  <si>
    <t>q3130</t>
  </si>
  <si>
    <t>q3131</t>
  </si>
  <si>
    <t>q3132</t>
  </si>
  <si>
    <t>q3133</t>
  </si>
  <si>
    <t>q3134</t>
  </si>
  <si>
    <t>q3135</t>
  </si>
  <si>
    <t>q3136</t>
  </si>
  <si>
    <t>q3138</t>
  </si>
  <si>
    <t>q3140</t>
  </si>
  <si>
    <t>q3141</t>
  </si>
  <si>
    <t>q3142</t>
  </si>
  <si>
    <t>q3144</t>
  </si>
  <si>
    <t>q3145</t>
  </si>
  <si>
    <t>q3146</t>
  </si>
  <si>
    <t>q3147_1</t>
  </si>
  <si>
    <t>q3148</t>
  </si>
  <si>
    <t>q3150</t>
  </si>
  <si>
    <t>q3150_other</t>
  </si>
  <si>
    <t>q3151</t>
  </si>
  <si>
    <t>q3152</t>
  </si>
  <si>
    <t>q3153</t>
  </si>
  <si>
    <t>q3154</t>
  </si>
  <si>
    <t>q3155</t>
  </si>
  <si>
    <t>q3156</t>
  </si>
  <si>
    <t>q3157</t>
  </si>
  <si>
    <t>q3158</t>
  </si>
  <si>
    <t>q3160</t>
  </si>
  <si>
    <t>q3161</t>
  </si>
  <si>
    <t>q3162</t>
  </si>
  <si>
    <t>q3164</t>
  </si>
  <si>
    <t>q3165</t>
  </si>
  <si>
    <t>q3166</t>
  </si>
  <si>
    <t>q3167</t>
  </si>
  <si>
    <t>q3168</t>
  </si>
  <si>
    <t>q13100</t>
  </si>
  <si>
    <t>q13101</t>
  </si>
  <si>
    <t>q13102</t>
  </si>
  <si>
    <t xml:space="preserve">select_one </t>
  </si>
  <si>
    <t>q13103</t>
  </si>
  <si>
    <t>q13104</t>
  </si>
  <si>
    <t>q13105</t>
  </si>
  <si>
    <t>q13106</t>
  </si>
  <si>
    <t>q13200_1b</t>
  </si>
  <si>
    <t>q13200_1d</t>
  </si>
  <si>
    <t>q13200_2a</t>
  </si>
  <si>
    <t>q13200_2b</t>
  </si>
  <si>
    <t>q13200_2c</t>
  </si>
  <si>
    <t>q13200_2d</t>
  </si>
  <si>
    <t>q13200_3a</t>
  </si>
  <si>
    <t>q13200_3b</t>
  </si>
  <si>
    <t>q13200_3c</t>
  </si>
  <si>
    <t>q13200_3d</t>
  </si>
  <si>
    <t>q13200_4a</t>
  </si>
  <si>
    <t>q13200_4b</t>
  </si>
  <si>
    <t>q13200_4c</t>
  </si>
  <si>
    <t>q13200_4d</t>
  </si>
  <si>
    <t>q13200_5a</t>
  </si>
  <si>
    <t>q13200_5b</t>
  </si>
  <si>
    <t>q13200_5c</t>
  </si>
  <si>
    <t>q13200_5d</t>
  </si>
  <si>
    <t>q13200_6a</t>
  </si>
  <si>
    <t>q13200_6b</t>
  </si>
  <si>
    <t>q13200_6c</t>
  </si>
  <si>
    <t>q13200_6d</t>
  </si>
  <si>
    <t>q13200_7a</t>
  </si>
  <si>
    <t>q13200_7b</t>
  </si>
  <si>
    <t>q13200_7c</t>
  </si>
  <si>
    <t>q13200_7d</t>
  </si>
  <si>
    <t>q13200_8a</t>
  </si>
  <si>
    <t>q13200_8b</t>
  </si>
  <si>
    <t>q13200_8c</t>
  </si>
  <si>
    <t>q13200_8d</t>
  </si>
  <si>
    <t>q13200_9a</t>
  </si>
  <si>
    <t>q13200_9b</t>
  </si>
  <si>
    <t>q13200_9c</t>
  </si>
  <si>
    <t>q13200_9d</t>
  </si>
  <si>
    <t>q13200_10a</t>
  </si>
  <si>
    <t>q13200_10b</t>
  </si>
  <si>
    <t>q13200_10c</t>
  </si>
  <si>
    <t>q13200_10d</t>
  </si>
  <si>
    <t>q13200_11a</t>
  </si>
  <si>
    <t>q13200_11b</t>
  </si>
  <si>
    <t>q13200_11c</t>
  </si>
  <si>
    <t>q13200_11d</t>
  </si>
  <si>
    <t>q13201</t>
  </si>
  <si>
    <t>q13200_1a</t>
  </si>
  <si>
    <t>q3201_1</t>
  </si>
  <si>
    <t>q3201_2</t>
  </si>
  <si>
    <t>q3201_3</t>
  </si>
  <si>
    <t>q3201_4</t>
  </si>
  <si>
    <t>q3201_5</t>
  </si>
  <si>
    <t>q4001_1</t>
  </si>
  <si>
    <t>q4001_2</t>
  </si>
  <si>
    <t>q4001_3</t>
  </si>
  <si>
    <t>q4001_4</t>
  </si>
  <si>
    <t>q4001_5</t>
  </si>
  <si>
    <t>q4001_6</t>
  </si>
  <si>
    <t>q4001_8</t>
  </si>
  <si>
    <t>q4001_9</t>
  </si>
  <si>
    <t>q4001_10</t>
  </si>
  <si>
    <t>q4001_11</t>
  </si>
  <si>
    <t>q5108</t>
  </si>
  <si>
    <t>q5110</t>
  </si>
  <si>
    <t>q5111_1</t>
  </si>
  <si>
    <t>q5111_2</t>
  </si>
  <si>
    <t>q5112</t>
  </si>
  <si>
    <t>q5113_1</t>
  </si>
  <si>
    <t>q5113_2</t>
  </si>
  <si>
    <t>q5114</t>
  </si>
  <si>
    <t>q5115</t>
  </si>
  <si>
    <t>q5116</t>
  </si>
  <si>
    <t>q5117_1a</t>
  </si>
  <si>
    <t>q5117_2b</t>
  </si>
  <si>
    <t>q5118</t>
  </si>
  <si>
    <t>q5119_1a</t>
  </si>
  <si>
    <t>q5119_2b</t>
  </si>
  <si>
    <t>q5120</t>
  </si>
  <si>
    <t>q5120_1</t>
  </si>
  <si>
    <t>q5121</t>
  </si>
  <si>
    <t>q6175</t>
  </si>
  <si>
    <t>q6177</t>
  </si>
  <si>
    <t>q6178</t>
  </si>
  <si>
    <t>q6179</t>
  </si>
  <si>
    <t>q6180</t>
  </si>
  <si>
    <t>q6181</t>
  </si>
  <si>
    <t>q6182</t>
  </si>
  <si>
    <t>q6183</t>
  </si>
  <si>
    <t>q6184</t>
  </si>
  <si>
    <t>q6185</t>
  </si>
  <si>
    <t>q6206</t>
  </si>
  <si>
    <t>q6206_other</t>
  </si>
  <si>
    <t>q6207_1a</t>
  </si>
  <si>
    <t>q6207_1b</t>
  </si>
  <si>
    <t>q6207_2a</t>
  </si>
  <si>
    <t>q6207_2b</t>
  </si>
  <si>
    <t>q6207_3a</t>
  </si>
  <si>
    <t>q6207_3b</t>
  </si>
  <si>
    <t>q6208_1</t>
  </si>
  <si>
    <t>q6208_2</t>
  </si>
  <si>
    <t>q6208_3</t>
  </si>
  <si>
    <t>q6208_4</t>
  </si>
  <si>
    <t>q6208_5</t>
  </si>
  <si>
    <t>q6208_6</t>
  </si>
  <si>
    <t>q6208_7</t>
  </si>
  <si>
    <t>q6208_8</t>
  </si>
  <si>
    <t>q6208_9</t>
  </si>
  <si>
    <t>q6208_10</t>
  </si>
  <si>
    <t>q6209_1</t>
  </si>
  <si>
    <t>q6209_2</t>
  </si>
  <si>
    <t>q6209_3</t>
  </si>
  <si>
    <t>q6209_4</t>
  </si>
  <si>
    <t>q6209_5</t>
  </si>
  <si>
    <t>q6210</t>
  </si>
  <si>
    <t>q6210_1</t>
  </si>
  <si>
    <t>q6211</t>
  </si>
  <si>
    <t>q7128</t>
  </si>
  <si>
    <t>q7128_1</t>
  </si>
  <si>
    <t>q7129</t>
  </si>
  <si>
    <t>q10107_1a</t>
  </si>
  <si>
    <t>q10107_1b</t>
  </si>
  <si>
    <t>q10107_2a</t>
  </si>
  <si>
    <t>q10108</t>
  </si>
  <si>
    <t>q10108_1</t>
  </si>
  <si>
    <t>q10109</t>
  </si>
  <si>
    <t>q10202_1</t>
  </si>
  <si>
    <t>q10202_2</t>
  </si>
  <si>
    <t>q10203_1a</t>
  </si>
  <si>
    <t>q10203_1b</t>
  </si>
  <si>
    <t>q10203_2a</t>
  </si>
  <si>
    <t>q10204</t>
  </si>
  <si>
    <t>q10204_1</t>
  </si>
  <si>
    <t>q10205</t>
  </si>
  <si>
    <t>q11101</t>
  </si>
  <si>
    <t>q11102</t>
  </si>
  <si>
    <t>q11103_1</t>
  </si>
  <si>
    <t>q11103_2</t>
  </si>
  <si>
    <t>q11104_1</t>
  </si>
  <si>
    <t>q11104_2</t>
  </si>
  <si>
    <t>q11105_1</t>
  </si>
  <si>
    <t>q11105_2</t>
  </si>
  <si>
    <t>q11106_1</t>
  </si>
  <si>
    <t>q11106_2</t>
  </si>
  <si>
    <t>q11107_1</t>
  </si>
  <si>
    <t>q11107_2</t>
  </si>
  <si>
    <t>q11108</t>
  </si>
  <si>
    <t>q11108_other</t>
  </si>
  <si>
    <t>q11109</t>
  </si>
  <si>
    <t>q11110</t>
  </si>
  <si>
    <t>q11111</t>
  </si>
  <si>
    <t>q11111_other</t>
  </si>
  <si>
    <t>q11112</t>
  </si>
  <si>
    <t>q11113</t>
  </si>
  <si>
    <t>q11114</t>
  </si>
  <si>
    <t>q11114_other</t>
  </si>
  <si>
    <t>q11115</t>
  </si>
  <si>
    <t>q11116_1</t>
  </si>
  <si>
    <t>q11116_2</t>
  </si>
  <si>
    <t>q11117</t>
  </si>
  <si>
    <t>q11118</t>
  </si>
  <si>
    <t>q11119</t>
  </si>
  <si>
    <t>q11120</t>
  </si>
  <si>
    <t>q11121</t>
  </si>
  <si>
    <t>q11122</t>
  </si>
  <si>
    <t>q11123</t>
  </si>
  <si>
    <t>q11124</t>
  </si>
  <si>
    <t>q11126</t>
  </si>
  <si>
    <t>q11127</t>
  </si>
  <si>
    <t>q11128</t>
  </si>
  <si>
    <t>q11130</t>
  </si>
  <si>
    <t>q11132</t>
  </si>
  <si>
    <t>q11133</t>
  </si>
  <si>
    <t>q11134</t>
  </si>
  <si>
    <t>q11137</t>
  </si>
  <si>
    <t>q11137_other</t>
  </si>
  <si>
    <t>q11139</t>
  </si>
  <si>
    <t>q11141</t>
  </si>
  <si>
    <t>q11143</t>
  </si>
  <si>
    <t>q11144</t>
  </si>
  <si>
    <t>q11201</t>
  </si>
  <si>
    <t>q11202_2</t>
  </si>
  <si>
    <t>q11204</t>
  </si>
  <si>
    <t>q11209</t>
  </si>
  <si>
    <t>q11210</t>
  </si>
  <si>
    <t>q11301</t>
  </si>
  <si>
    <t>q11302</t>
  </si>
  <si>
    <t>q11303</t>
  </si>
  <si>
    <t>q11304</t>
  </si>
  <si>
    <t>q11305</t>
  </si>
  <si>
    <t>q12229_1</t>
  </si>
  <si>
    <t>q12229_2</t>
  </si>
  <si>
    <t>q12229_3</t>
  </si>
  <si>
    <t>q12229_4</t>
  </si>
  <si>
    <t>q12229_5</t>
  </si>
  <si>
    <t>q12230_1</t>
  </si>
  <si>
    <t>q12230_3</t>
  </si>
  <si>
    <t>q12230_4</t>
  </si>
  <si>
    <t>q12230_5</t>
  </si>
  <si>
    <t>q12305</t>
  </si>
  <si>
    <t>q12230_2</t>
  </si>
  <si>
    <t>q11202_1</t>
  </si>
  <si>
    <t>السنوات {1921-الآن)، 9998 للإجابة "لا أعرف"}</t>
  </si>
  <si>
    <t>Year {1921-present, 9998 if don't know}</t>
  </si>
  <si>
    <t>q100 = ? and q304 = ? and q301 != ?</t>
  </si>
  <si>
    <t>[ data('q100') , '1'  , data('q301')]</t>
  </si>
  <si>
    <t>[ data('q100') , '2'  , data('q301')]</t>
  </si>
  <si>
    <t>comment</t>
  </si>
  <si>
    <t/>
  </si>
  <si>
    <t>00_0</t>
  </si>
  <si>
    <t>q307_1</t>
  </si>
  <si>
    <t>q307_2</t>
  </si>
  <si>
    <t>q307_3</t>
  </si>
  <si>
    <t>01_0</t>
  </si>
  <si>
    <t>02_0</t>
  </si>
  <si>
    <t>today_first</t>
  </si>
  <si>
    <t>today_second</t>
  </si>
  <si>
    <t>today_third</t>
  </si>
  <si>
    <t>custom_date</t>
  </si>
  <si>
    <t>q2007</t>
  </si>
  <si>
    <t>q2008</t>
  </si>
  <si>
    <t>q2009</t>
  </si>
  <si>
    <t>q2010</t>
  </si>
  <si>
    <t>q2011</t>
  </si>
  <si>
    <t>q2012</t>
  </si>
  <si>
    <t>q2013</t>
  </si>
  <si>
    <t>02_1</t>
  </si>
  <si>
    <t>q2103_1</t>
  </si>
  <si>
    <t>q2103_2</t>
  </si>
  <si>
    <t>q2105</t>
  </si>
  <si>
    <t>q2106</t>
  </si>
  <si>
    <t>q2107_1</t>
  </si>
  <si>
    <t>q2107_2</t>
  </si>
  <si>
    <t>q2108</t>
  </si>
  <si>
    <t>q2109_1</t>
  </si>
  <si>
    <t>q2109_2</t>
  </si>
  <si>
    <t>02_2</t>
  </si>
  <si>
    <t>02_3</t>
  </si>
  <si>
    <t>02_4</t>
  </si>
  <si>
    <t>02_5</t>
  </si>
  <si>
    <t>03_1</t>
  </si>
  <si>
    <t>q3109_3</t>
  </si>
  <si>
    <t>zcheck_count_train</t>
  </si>
  <si>
    <t>03_2</t>
  </si>
  <si>
    <t>zcheck_count_train_incomplete</t>
  </si>
  <si>
    <t>q3201_6</t>
  </si>
  <si>
    <t>04_0</t>
  </si>
  <si>
    <t>q5113_2_1</t>
  </si>
  <si>
    <t>05_1</t>
  </si>
  <si>
    <t>q5104</t>
  </si>
  <si>
    <t>q5108_other</t>
  </si>
  <si>
    <t>q5112_other</t>
  </si>
  <si>
    <t>q5201</t>
  </si>
  <si>
    <t>05_2</t>
  </si>
  <si>
    <t>q5201_other</t>
  </si>
  <si>
    <t>q5207_16</t>
  </si>
  <si>
    <t>q5207_16_other</t>
  </si>
  <si>
    <t>q5214_1a</t>
  </si>
  <si>
    <t>q5214_2b</t>
  </si>
  <si>
    <t>q5215_1</t>
  </si>
  <si>
    <t>06_1</t>
  </si>
  <si>
    <t>q6114_1</t>
  </si>
  <si>
    <t>q6114_2</t>
  </si>
  <si>
    <t>q6114_3</t>
  </si>
  <si>
    <t>q6114_4</t>
  </si>
  <si>
    <t>q6114_5</t>
  </si>
  <si>
    <t>q6114_6</t>
  </si>
  <si>
    <t>q6114_7</t>
  </si>
  <si>
    <t>q6116</t>
  </si>
  <si>
    <t>q6121_1a</t>
  </si>
  <si>
    <t>q6121_1b</t>
  </si>
  <si>
    <t>q6121_2a</t>
  </si>
  <si>
    <t>q6121_2b</t>
  </si>
  <si>
    <t>q6121_3a</t>
  </si>
  <si>
    <t>q6121_3b</t>
  </si>
  <si>
    <t>q6122</t>
  </si>
  <si>
    <t>q6163</t>
  </si>
  <si>
    <t>q6166_1</t>
  </si>
  <si>
    <t>q6166_1_other</t>
  </si>
  <si>
    <t>q6166_2</t>
  </si>
  <si>
    <t>q6166_2_other</t>
  </si>
  <si>
    <t>q6166_3</t>
  </si>
  <si>
    <t>q6166_3_other</t>
  </si>
  <si>
    <t>q6167</t>
  </si>
  <si>
    <t>q6170_1</t>
  </si>
  <si>
    <t>q6170_10</t>
  </si>
  <si>
    <t>q6170_11</t>
  </si>
  <si>
    <t>q6170_12</t>
  </si>
  <si>
    <t>q6170_13</t>
  </si>
  <si>
    <t>q6170_14</t>
  </si>
  <si>
    <t>q6170_14_other</t>
  </si>
  <si>
    <t>q6170_2</t>
  </si>
  <si>
    <t>q6170_3</t>
  </si>
  <si>
    <t>q6170_4</t>
  </si>
  <si>
    <t>q6170_5</t>
  </si>
  <si>
    <t>q6170_6</t>
  </si>
  <si>
    <t>q6170_7</t>
  </si>
  <si>
    <t>q6170_8</t>
  </si>
  <si>
    <t>q6170_9</t>
  </si>
  <si>
    <t>q6171_other</t>
  </si>
  <si>
    <t>q6172_1</t>
  </si>
  <si>
    <t>q6172_2</t>
  </si>
  <si>
    <t>q6173</t>
  </si>
  <si>
    <t>q6173_other</t>
  </si>
  <si>
    <t>q6176_1</t>
  </si>
  <si>
    <t>q6176_2</t>
  </si>
  <si>
    <t>q6176_3</t>
  </si>
  <si>
    <t>q6176_4</t>
  </si>
  <si>
    <t>q6176_5</t>
  </si>
  <si>
    <t>q6176_6</t>
  </si>
  <si>
    <t>q6186</t>
  </si>
  <si>
    <t>q6187</t>
  </si>
  <si>
    <t>q6187_1</t>
  </si>
  <si>
    <t>q6188</t>
  </si>
  <si>
    <t>06_2</t>
  </si>
  <si>
    <t>07_0</t>
  </si>
  <si>
    <t>08_1</t>
  </si>
  <si>
    <t>q8101</t>
  </si>
  <si>
    <t>q8102_1</t>
  </si>
  <si>
    <t>q8102_2</t>
  </si>
  <si>
    <t>q8126</t>
  </si>
  <si>
    <t>08_2</t>
  </si>
  <si>
    <t>09_0</t>
  </si>
  <si>
    <t>10_1</t>
  </si>
  <si>
    <t>10_2</t>
  </si>
  <si>
    <t>11_1</t>
  </si>
  <si>
    <t>q11125</t>
  </si>
  <si>
    <t>q11128_other</t>
  </si>
  <si>
    <t>q11129_1</t>
  </si>
  <si>
    <t>q11129_1_other</t>
  </si>
  <si>
    <t>q11129_2</t>
  </si>
  <si>
    <t>q11129_2_other</t>
  </si>
  <si>
    <t>q11131</t>
  </si>
  <si>
    <t>q11136</t>
  </si>
  <si>
    <t>q11138</t>
  </si>
  <si>
    <t>q11140_1</t>
  </si>
  <si>
    <t>q11140_2</t>
  </si>
  <si>
    <t>q11140_3</t>
  </si>
  <si>
    <t>q11142_1</t>
  </si>
  <si>
    <t>q11142_1_other</t>
  </si>
  <si>
    <t>q11142_2</t>
  </si>
  <si>
    <t>q11142_2_other</t>
  </si>
  <si>
    <t>q11142_3</t>
  </si>
  <si>
    <t>q11142_3_other</t>
  </si>
  <si>
    <t>q11143_other</t>
  </si>
  <si>
    <t>q11145</t>
  </si>
  <si>
    <t>q11145_other</t>
  </si>
  <si>
    <t>q11146</t>
  </si>
  <si>
    <t>q11146_other</t>
  </si>
  <si>
    <t>q11147</t>
  </si>
  <si>
    <t>q11147_1</t>
  </si>
  <si>
    <t>q11148</t>
  </si>
  <si>
    <t>11_2</t>
  </si>
  <si>
    <t>q11202_3</t>
  </si>
  <si>
    <t>q11203_1</t>
  </si>
  <si>
    <t>q11203_2</t>
  </si>
  <si>
    <t>q11205_1</t>
  </si>
  <si>
    <t>q11205_2</t>
  </si>
  <si>
    <t>q11205_3</t>
  </si>
  <si>
    <t>q11206_1</t>
  </si>
  <si>
    <t>q11206_2</t>
  </si>
  <si>
    <t>q11207</t>
  </si>
  <si>
    <t>q11208</t>
  </si>
  <si>
    <t>q11209_other</t>
  </si>
  <si>
    <t>q11211_1</t>
  </si>
  <si>
    <t>q11211_2</t>
  </si>
  <si>
    <t>q11212_1</t>
  </si>
  <si>
    <t>q11212_2</t>
  </si>
  <si>
    <t>q11213</t>
  </si>
  <si>
    <t>q11214</t>
  </si>
  <si>
    <t>q11215</t>
  </si>
  <si>
    <t>q11216</t>
  </si>
  <si>
    <t>11_3</t>
  </si>
  <si>
    <t>q11306</t>
  </si>
  <si>
    <t>q11307</t>
  </si>
  <si>
    <t>q11308</t>
  </si>
  <si>
    <t>q11309_1</t>
  </si>
  <si>
    <t>q11309_2</t>
  </si>
  <si>
    <t>q11310</t>
  </si>
  <si>
    <t>q11311</t>
  </si>
  <si>
    <t>12_1</t>
  </si>
  <si>
    <t>12_2</t>
  </si>
  <si>
    <t>q12229_5_other</t>
  </si>
  <si>
    <t>12_3</t>
  </si>
  <si>
    <t>q12302_1</t>
  </si>
  <si>
    <t>q12302_2</t>
  </si>
  <si>
    <t>q12302_3</t>
  </si>
  <si>
    <t>q12302_4</t>
  </si>
  <si>
    <t>q12303</t>
  </si>
  <si>
    <t>q12304_1</t>
  </si>
  <si>
    <t>q12304_2</t>
  </si>
  <si>
    <t>q12305_other</t>
  </si>
  <si>
    <t>q12308</t>
  </si>
  <si>
    <t>q12310_1</t>
  </si>
  <si>
    <t>q12310_2</t>
  </si>
  <si>
    <t>q12310_3</t>
  </si>
  <si>
    <t>q12310_4</t>
  </si>
  <si>
    <t>q12310_5</t>
  </si>
  <si>
    <t>q12310_6</t>
  </si>
  <si>
    <t>q12310_7</t>
  </si>
  <si>
    <t>q12310_8</t>
  </si>
  <si>
    <t>q12310_9</t>
  </si>
  <si>
    <t>q12312</t>
  </si>
  <si>
    <t>q12313_1</t>
  </si>
  <si>
    <t>q12313_2</t>
  </si>
  <si>
    <t>q12313_3</t>
  </si>
  <si>
    <t>q12313_4</t>
  </si>
  <si>
    <t>q12314</t>
  </si>
  <si>
    <t>q12315_1</t>
  </si>
  <si>
    <t>q12315_2</t>
  </si>
  <si>
    <t>q12316</t>
  </si>
  <si>
    <t>13_1</t>
  </si>
  <si>
    <t>q13112</t>
  </si>
  <si>
    <t>q13113</t>
  </si>
  <si>
    <t>13_2</t>
  </si>
  <si>
    <t>q13200_1c</t>
  </si>
  <si>
    <t>Count of current forms</t>
  </si>
  <si>
    <t xml:space="preserve">if </t>
  </si>
  <si>
    <t>date</t>
  </si>
  <si>
    <t>elementType</t>
  </si>
  <si>
    <t>q2103_3</t>
  </si>
  <si>
    <t>q2115</t>
  </si>
  <si>
    <t>q2116</t>
  </si>
  <si>
    <t>q2116_1</t>
  </si>
  <si>
    <t>q2117</t>
  </si>
  <si>
    <t>q3116</t>
  </si>
  <si>
    <t>q3118</t>
  </si>
  <si>
    <t>q3122_other</t>
  </si>
  <si>
    <t>q3123_other</t>
  </si>
  <si>
    <t>q3125</t>
  </si>
  <si>
    <t>q3127</t>
  </si>
  <si>
    <t>q3137</t>
  </si>
  <si>
    <t>q3139</t>
  </si>
  <si>
    <t>q3142_other</t>
  </si>
  <si>
    <t>q3143_1</t>
  </si>
  <si>
    <t>q3143_2</t>
  </si>
  <si>
    <t>q3147_2</t>
  </si>
  <si>
    <t>q3149</t>
  </si>
  <si>
    <t>q3159</t>
  </si>
  <si>
    <t>q3159_other</t>
  </si>
  <si>
    <t>q3163</t>
  </si>
  <si>
    <t>q3167_1</t>
  </si>
  <si>
    <t>q6103_1</t>
  </si>
  <si>
    <t>q6103_2</t>
  </si>
  <si>
    <t>q6103_3</t>
  </si>
  <si>
    <t>q6103_4</t>
  </si>
  <si>
    <t>q6104_1</t>
  </si>
  <si>
    <t>q6104_2</t>
  </si>
  <si>
    <t>q6104_3</t>
  </si>
  <si>
    <t>q6104_4</t>
  </si>
  <si>
    <t>select_multiple</t>
  </si>
  <si>
    <t>q6203_1</t>
  </si>
  <si>
    <t>q6203_2</t>
  </si>
  <si>
    <t>q6203_3</t>
  </si>
  <si>
    <t>q6203_4</t>
  </si>
  <si>
    <t>q6204_1</t>
  </si>
  <si>
    <t>q6204_2</t>
  </si>
  <si>
    <t>q6204_3</t>
  </si>
  <si>
    <t>q6204_4</t>
  </si>
  <si>
    <t>q6186_other</t>
  </si>
  <si>
    <t>q11135_1a</t>
  </si>
  <si>
    <t>q11135_1a_other</t>
  </si>
  <si>
    <t>q11135_2b</t>
  </si>
  <si>
    <t>q11135_2b_other</t>
  </si>
  <si>
    <t>q8106_1</t>
  </si>
  <si>
    <t>q8106_2</t>
  </si>
  <si>
    <t>q8118_1</t>
  </si>
  <si>
    <t>q8118_2</t>
  </si>
  <si>
    <t>q8118_3</t>
  </si>
  <si>
    <t>q8118_4</t>
  </si>
  <si>
    <t>q8119</t>
  </si>
  <si>
    <t>q8120_1</t>
  </si>
  <si>
    <t>q8120_2</t>
  </si>
  <si>
    <t>q8120_3</t>
  </si>
  <si>
    <t>q8120_4</t>
  </si>
  <si>
    <t>q8121</t>
  </si>
  <si>
    <t>q8122_1</t>
  </si>
  <si>
    <t>q8122_2</t>
  </si>
  <si>
    <t>q8122_3</t>
  </si>
  <si>
    <t>q8122_4</t>
  </si>
  <si>
    <t>q8123</t>
  </si>
  <si>
    <t>q8124_1</t>
  </si>
  <si>
    <t>q8124_2</t>
  </si>
  <si>
    <t>q8124_3</t>
  </si>
  <si>
    <t>q8124_4</t>
  </si>
  <si>
    <t>q8125</t>
  </si>
  <si>
    <t>q8107</t>
  </si>
  <si>
    <t>zcheck_count_mobile</t>
  </si>
  <si>
    <t>zcheck_count_mobile_incomplete</t>
  </si>
  <si>
    <t>q12111</t>
  </si>
  <si>
    <t>q12113</t>
  </si>
  <si>
    <t>zcheck_count_finasset</t>
  </si>
  <si>
    <t>zcheck_count_finasset_incomplete</t>
  </si>
  <si>
    <t>q12242</t>
  </si>
  <si>
    <t>q12242_1</t>
  </si>
  <si>
    <t>q12243</t>
  </si>
  <si>
    <t>q13114</t>
  </si>
  <si>
    <t>q13114_1</t>
  </si>
  <si>
    <t>q13115</t>
  </si>
  <si>
    <t>q14000</t>
  </si>
  <si>
    <t>q14000_1</t>
  </si>
  <si>
    <t>q14001</t>
  </si>
  <si>
    <t>q11107_3</t>
  </si>
  <si>
    <t>q11107_4</t>
  </si>
  <si>
    <t>zcheck_type_train</t>
  </si>
  <si>
    <t>zgov_last_move</t>
  </si>
  <si>
    <t>zgov_current</t>
  </si>
  <si>
    <t>async_assign_sum</t>
  </si>
  <si>
    <t>zcheck_hours</t>
  </si>
  <si>
    <t>zcheck_minutes</t>
  </si>
  <si>
    <t>zcheck_hours_sofar</t>
  </si>
  <si>
    <t>End Section and Finalize Result as Complete</t>
  </si>
  <si>
    <t>انهي القسم حتى تستكمل الزيارة</t>
  </si>
  <si>
    <t>14_0</t>
  </si>
  <si>
    <t>q1100</t>
  </si>
  <si>
    <t>q900</t>
  </si>
  <si>
    <t>any_non_ag</t>
  </si>
  <si>
    <t>q710</t>
  </si>
  <si>
    <t>q6140_1</t>
  </si>
  <si>
    <t>q6205_1</t>
  </si>
  <si>
    <t>q6205_2</t>
  </si>
  <si>
    <t>q3214</t>
  </si>
  <si>
    <t>q3214_1</t>
  </si>
  <si>
    <t>q3215</t>
  </si>
  <si>
    <t>livestock_n</t>
  </si>
  <si>
    <t>livestock_array</t>
  </si>
  <si>
    <t>zcheck_parcel_hh</t>
  </si>
  <si>
    <t>zcheck_parcel_complete</t>
  </si>
  <si>
    <t>zcheck_livestock_complete</t>
  </si>
  <si>
    <t>q12112_1</t>
  </si>
  <si>
    <t>q12112_1_other</t>
  </si>
  <si>
    <t>q12112_2</t>
  </si>
  <si>
    <t>q12112_2_other</t>
  </si>
  <si>
    <t>q12112_3</t>
  </si>
  <si>
    <t>q12112_3_other</t>
  </si>
  <si>
    <t>q12113_1</t>
  </si>
  <si>
    <t>q12114</t>
  </si>
  <si>
    <t>asset_n</t>
  </si>
  <si>
    <t>asset_array</t>
  </si>
  <si>
    <t>zcheck_asset_complete</t>
  </si>
  <si>
    <t>q3117_1</t>
  </si>
  <si>
    <t>q3117_2</t>
  </si>
  <si>
    <t>zStart_Date_and_Time</t>
  </si>
  <si>
    <t>zEnd_Date_and_Time</t>
  </si>
  <si>
    <t>2021.08.26</t>
  </si>
  <si>
    <t>1. رب الأسرة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</si>
</sst>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26323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444444"/>
      <name val="Trebuchet MS"/>
      <family val="2"/>
    </font>
    <font>
      <sz val="12"/>
      <color rgb="FF00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  <charset val="204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Arial"/>
      <family val="2"/>
      <charset val="204"/>
    </font>
    <font>
      <sz val="11"/>
      <color theme="1"/>
      <name val="Calibri "/>
    </font>
    <font>
      <sz val="10"/>
      <color rgb="FF000000"/>
      <name val="Helvetica Neue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25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/>
    <xf numFmtId="0" fontId="5" fillId="0" borderId="0" xfId="0" applyFont="1"/>
    <xf numFmtId="0" fontId="5" fillId="0" borderId="0" xfId="0" applyFont="1" applyAlignment="1">
      <alignment horizontal="left" vertical="top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0" fillId="0" borderId="0" xfId="0" applyFill="1" applyAlignment="1"/>
    <xf numFmtId="0" fontId="0" fillId="0" borderId="0" xfId="0" applyFill="1" applyAlignment="1">
      <alignment vertical="top"/>
    </xf>
    <xf numFmtId="0" fontId="4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/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/>
    <xf numFmtId="0" fontId="5" fillId="0" borderId="0" xfId="1" applyAlignment="1">
      <alignment wrapText="1"/>
    </xf>
    <xf numFmtId="0" fontId="0" fillId="0" borderId="0" xfId="0" applyFont="1"/>
    <xf numFmtId="0" fontId="8" fillId="0" borderId="0" xfId="0" applyFont="1" applyAlignment="1">
      <alignment wrapText="1"/>
    </xf>
    <xf numFmtId="0" fontId="0" fillId="0" borderId="0" xfId="0" applyFont="1" applyFill="1"/>
    <xf numFmtId="49" fontId="4" fillId="0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9" fillId="0" borderId="0" xfId="0" applyNumberFormat="1" applyFont="1" applyFill="1" applyBorder="1" applyAlignment="1"/>
    <xf numFmtId="0" fontId="0" fillId="0" borderId="0" xfId="0" quotePrefix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/>
    <xf numFmtId="0" fontId="0" fillId="0" borderId="0" xfId="0" applyFill="1" applyAlignment="1">
      <alignment horizontal="left" indent="1"/>
    </xf>
    <xf numFmtId="0" fontId="5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right" vertical="top" wrapText="1"/>
    </xf>
    <xf numFmtId="0" fontId="15" fillId="0" borderId="0" xfId="0" applyFont="1"/>
    <xf numFmtId="0" fontId="5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  <xf numFmtId="49" fontId="5" fillId="0" borderId="0" xfId="0" applyNumberFormat="1" applyFont="1" applyFill="1" applyAlignment="1"/>
    <xf numFmtId="0" fontId="0" fillId="0" borderId="0" xfId="0" quotePrefix="1" applyFill="1" applyAlignment="1">
      <alignment wrapText="1"/>
    </xf>
    <xf numFmtId="0" fontId="8" fillId="0" borderId="0" xfId="0" applyFont="1" applyFill="1" applyAlignment="1"/>
    <xf numFmtId="49" fontId="5" fillId="0" borderId="0" xfId="0" applyNumberFormat="1" applyFont="1" applyAlignment="1">
      <alignment wrapText="1"/>
    </xf>
    <xf numFmtId="0" fontId="5" fillId="0" borderId="0" xfId="0" applyFont="1" applyFill="1" applyAlignment="1"/>
    <xf numFmtId="0" fontId="0" fillId="0" borderId="0" xfId="0" applyFont="1" applyFill="1" applyBorder="1" applyAlignment="1"/>
    <xf numFmtId="0" fontId="5" fillId="0" borderId="0" xfId="1" applyFill="1" applyAlignment="1">
      <alignment wrapText="1"/>
    </xf>
    <xf numFmtId="49" fontId="0" fillId="0" borderId="0" xfId="0" applyNumberFormat="1" applyFont="1" applyFill="1" applyAlignment="1">
      <alignment wrapText="1"/>
    </xf>
    <xf numFmtId="0" fontId="0" fillId="0" borderId="0" xfId="0" quotePrefix="1" applyFill="1" applyAlignment="1"/>
    <xf numFmtId="0" fontId="5" fillId="0" borderId="0" xfId="0" applyFont="1" applyFill="1" applyBorder="1" applyAlignment="1"/>
    <xf numFmtId="0" fontId="8" fillId="0" borderId="0" xfId="0" applyFont="1" applyFill="1"/>
    <xf numFmtId="0" fontId="0" fillId="0" borderId="0" xfId="0" quotePrefix="1" applyAlignment="1"/>
    <xf numFmtId="49" fontId="5" fillId="0" borderId="0" xfId="0" applyNumberFormat="1" applyFont="1" applyFill="1" applyAlignment="1">
      <alignment wrapText="1"/>
    </xf>
    <xf numFmtId="49" fontId="5" fillId="0" borderId="0" xfId="0" applyNumberFormat="1" applyFont="1" applyAlignment="1"/>
    <xf numFmtId="0" fontId="0" fillId="2" borderId="0" xfId="0" applyFill="1" applyAlignment="1">
      <alignment horizontal="left" wrapText="1"/>
    </xf>
    <xf numFmtId="0" fontId="0" fillId="2" borderId="0" xfId="0" applyFill="1" applyAlignment="1"/>
    <xf numFmtId="0" fontId="0" fillId="2" borderId="0" xfId="0" applyFill="1" applyAlignment="1">
      <alignment horizontal="left"/>
    </xf>
    <xf numFmtId="0" fontId="4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6" fillId="0" borderId="0" xfId="0" applyFont="1" applyFill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/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right" vertical="top" wrapText="1"/>
    </xf>
    <xf numFmtId="0" fontId="17" fillId="0" borderId="0" xfId="0" applyFont="1" applyFill="1" applyAlignment="1"/>
    <xf numFmtId="0" fontId="9" fillId="0" borderId="0" xfId="0" applyFont="1" applyFill="1" applyAlignment="1">
      <alignment wrapText="1"/>
    </xf>
    <xf numFmtId="0" fontId="4" fillId="0" borderId="0" xfId="176" applyFont="1" applyAlignment="1">
      <alignment wrapText="1"/>
    </xf>
    <xf numFmtId="0" fontId="4" fillId="0" borderId="0" xfId="0" applyFont="1" applyFill="1" applyBorder="1" applyAlignment="1"/>
    <xf numFmtId="0" fontId="0" fillId="0" borderId="0" xfId="0" applyFill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176" applyFont="1" applyAlignment="1"/>
    <xf numFmtId="49" fontId="3" fillId="0" borderId="0" xfId="0" applyNumberFormat="1" applyFont="1" applyFill="1" applyAlignment="1">
      <alignment wrapText="1"/>
    </xf>
    <xf numFmtId="0" fontId="19" fillId="0" borderId="0" xfId="0" applyFont="1" applyFill="1"/>
    <xf numFmtId="0" fontId="16" fillId="0" borderId="0" xfId="0" applyFont="1" applyAlignment="1">
      <alignment wrapText="1"/>
    </xf>
    <xf numFmtId="0" fontId="0" fillId="0" borderId="0" xfId="0" quotePrefix="1" applyFont="1" applyAlignment="1">
      <alignment wrapText="1"/>
    </xf>
    <xf numFmtId="0" fontId="0" fillId="3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vertical="center" wrapText="1"/>
    </xf>
    <xf numFmtId="0" fontId="8" fillId="0" borderId="0" xfId="0" applyFont="1"/>
    <xf numFmtId="0" fontId="11" fillId="0" borderId="0" xfId="186" applyFont="1" applyFill="1" applyAlignment="1">
      <alignment horizontal="right" wrapText="1"/>
    </xf>
    <xf numFmtId="0" fontId="11" fillId="0" borderId="0" xfId="176" applyFont="1" applyFill="1" applyAlignment="1">
      <alignment horizontal="right" vertical="center" wrapText="1"/>
    </xf>
    <xf numFmtId="0" fontId="12" fillId="0" borderId="0" xfId="186" applyFont="1" applyFill="1" applyAlignment="1">
      <alignment horizontal="right" wrapText="1"/>
    </xf>
    <xf numFmtId="0" fontId="21" fillId="0" borderId="0" xfId="176" applyFont="1" applyFill="1" applyAlignment="1"/>
    <xf numFmtId="0" fontId="21" fillId="0" borderId="0" xfId="176" applyFont="1" applyFill="1" applyAlignment="1">
      <alignment wrapText="1"/>
    </xf>
    <xf numFmtId="0" fontId="8" fillId="0" borderId="0" xfId="176" applyFont="1" applyFill="1" applyAlignment="1"/>
    <xf numFmtId="0" fontId="8" fillId="0" borderId="0" xfId="176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22" fillId="0" borderId="0" xfId="0" applyFont="1" applyFill="1" applyAlignment="1"/>
    <xf numFmtId="0" fontId="23" fillId="0" borderId="0" xfId="0" applyFont="1" applyFill="1" applyAlignment="1"/>
    <xf numFmtId="0" fontId="5" fillId="0" borderId="0" xfId="0" applyFont="1" applyFill="1" applyAlignment="1">
      <alignment readingOrder="2"/>
    </xf>
    <xf numFmtId="0" fontId="24" fillId="0" borderId="0" xfId="0" applyFont="1"/>
    <xf numFmtId="0" fontId="24" fillId="0" borderId="0" xfId="0" applyFont="1" applyAlignment="1">
      <alignment vertical="center"/>
    </xf>
    <xf numFmtId="0" fontId="16" fillId="0" borderId="0" xfId="0" applyFont="1" applyAlignment="1"/>
    <xf numFmtId="0" fontId="0" fillId="0" borderId="0" xfId="0" applyFont="1" applyFill="1" applyAlignment="1">
      <alignment vertical="top"/>
    </xf>
    <xf numFmtId="0" fontId="16" fillId="0" borderId="0" xfId="0" applyFont="1" applyFill="1" applyAlignment="1">
      <alignment wrapText="1"/>
    </xf>
    <xf numFmtId="0" fontId="26" fillId="0" borderId="0" xfId="0" applyFont="1" applyFill="1" applyAlignment="1">
      <alignment wrapText="1"/>
    </xf>
    <xf numFmtId="0" fontId="27" fillId="2" borderId="0" xfId="0" applyFont="1" applyFill="1"/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/>
    </xf>
    <xf numFmtId="0" fontId="27" fillId="0" borderId="0" xfId="0" applyFont="1" applyFill="1"/>
    <xf numFmtId="0" fontId="2" fillId="0" borderId="0" xfId="0" applyFont="1"/>
    <xf numFmtId="0" fontId="28" fillId="0" borderId="0" xfId="0" applyFont="1"/>
    <xf numFmtId="0" fontId="29" fillId="0" borderId="0" xfId="0" applyFont="1"/>
    <xf numFmtId="0" fontId="18" fillId="0" borderId="0" xfId="177"/>
    <xf numFmtId="0" fontId="5" fillId="0" borderId="0" xfId="186" applyFont="1" applyAlignment="1">
      <alignment wrapText="1"/>
    </xf>
    <xf numFmtId="0" fontId="20" fillId="0" borderId="0" xfId="186"/>
    <xf numFmtId="0" fontId="5" fillId="0" borderId="0" xfId="186" applyFont="1"/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0" applyFont="1"/>
    <xf numFmtId="0" fontId="25" fillId="0" borderId="0" xfId="0" applyFont="1"/>
  </cellXfs>
  <cellStyles count="325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  <cellStyle name="Normal 2" xfId="176" xr:uid="{00000000-0005-0000-0000-000041010000}"/>
    <cellStyle name="Normal 3" xfId="1" xr:uid="{00000000-0005-0000-0000-000042010000}"/>
    <cellStyle name="Normal 4" xfId="186" xr:uid="{00000000-0005-0000-0000-000043010000}"/>
    <cellStyle name="Normal 6" xfId="177" xr:uid="{00000000-0005-0000-0000-000044010000}"/>
  </cellStyles>
  <dxfs count="0"/>
  <tableStyles count="0" defaultTableStyle="TableStyleMedium2" defaultPivotStyle="PivotStyleLight16"/>
  <colors>
    <mruColors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pane ySplit="1" topLeftCell="A2" activePane="bottomLeft" state="frozen"/>
      <selection pane="bottomLeft" activeCell="B4" sqref="B4"/>
    </sheetView>
  </sheetViews>
  <sheetFormatPr baseColWidth="10" defaultColWidth="8.83203125" defaultRowHeight="15"/>
  <cols>
    <col min="1" max="1" width="18" customWidth="1"/>
    <col min="2" max="2" width="17.1640625" customWidth="1"/>
    <col min="3" max="3" width="12.1640625" customWidth="1"/>
    <col min="4" max="4" width="16.1640625" customWidth="1"/>
    <col min="5" max="5" width="14.6640625" customWidth="1"/>
    <col min="6" max="6" width="14.83203125" customWidth="1"/>
  </cols>
  <sheetData>
    <row r="1" spans="1:6" s="5" customFormat="1">
      <c r="A1" s="5" t="s">
        <v>11</v>
      </c>
      <c r="B1" s="5" t="s">
        <v>12</v>
      </c>
      <c r="C1" s="5" t="s">
        <v>514</v>
      </c>
      <c r="D1" s="5" t="s">
        <v>515</v>
      </c>
      <c r="E1" s="97" t="s">
        <v>516</v>
      </c>
      <c r="F1" s="97" t="s">
        <v>517</v>
      </c>
    </row>
    <row r="2" spans="1:6">
      <c r="A2" t="s">
        <v>13</v>
      </c>
      <c r="B2" t="s">
        <v>22</v>
      </c>
    </row>
    <row r="3" spans="1:6">
      <c r="A3" t="s">
        <v>14</v>
      </c>
      <c r="B3" s="12" t="s">
        <v>1207</v>
      </c>
    </row>
    <row r="4" spans="1:6">
      <c r="A4" t="s">
        <v>15</v>
      </c>
      <c r="B4" t="s">
        <v>22</v>
      </c>
    </row>
    <row r="5" spans="1:6">
      <c r="A5" t="s">
        <v>16</v>
      </c>
      <c r="E5" s="23" t="s">
        <v>68</v>
      </c>
      <c r="F5" t="s">
        <v>17</v>
      </c>
    </row>
    <row r="6" spans="1:6">
      <c r="A6" t="s">
        <v>18</v>
      </c>
      <c r="E6" s="23" t="s">
        <v>476</v>
      </c>
      <c r="F6" t="s">
        <v>19</v>
      </c>
    </row>
    <row r="7" spans="1:6" ht="16">
      <c r="A7" t="s">
        <v>20</v>
      </c>
      <c r="C7" s="116" t="s">
        <v>537</v>
      </c>
      <c r="D7" s="20" t="s">
        <v>529</v>
      </c>
    </row>
    <row r="8" spans="1:6">
      <c r="A8" t="s">
        <v>21</v>
      </c>
      <c r="B8" s="9" t="s">
        <v>94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5"/>
  <sheetViews>
    <sheetView zoomScale="107" zoomScaleNormal="80" workbookViewId="0">
      <pane ySplit="1" topLeftCell="A18" activePane="bottomLeft" state="frozen"/>
      <selection pane="bottomLeft" activeCell="E21" sqref="E21"/>
    </sheetView>
  </sheetViews>
  <sheetFormatPr baseColWidth="10" defaultColWidth="11.5" defaultRowHeight="15"/>
  <cols>
    <col min="2" max="2" width="15.5" customWidth="1"/>
    <col min="4" max="4" width="25.6640625" customWidth="1"/>
    <col min="5" max="5" width="15.5" customWidth="1"/>
    <col min="7" max="7" width="25.6640625" customWidth="1"/>
    <col min="12" max="12" width="23.1640625" bestFit="1" customWidth="1"/>
    <col min="14" max="14" width="22" bestFit="1" customWidth="1"/>
    <col min="15" max="15" width="23.33203125" customWidth="1"/>
    <col min="16" max="16" width="19.5" customWidth="1"/>
    <col min="22" max="22" width="17.6640625" customWidth="1"/>
    <col min="24" max="24" width="13.5" customWidth="1"/>
  </cols>
  <sheetData>
    <row r="1" spans="1:27" s="85" customFormat="1" ht="32">
      <c r="A1" s="85" t="s">
        <v>0</v>
      </c>
      <c r="B1" s="33" t="s">
        <v>0</v>
      </c>
      <c r="C1" s="33" t="s">
        <v>0</v>
      </c>
      <c r="D1" s="33" t="s">
        <v>0</v>
      </c>
      <c r="E1" s="33" t="s">
        <v>0</v>
      </c>
      <c r="F1" s="33" t="s">
        <v>0</v>
      </c>
      <c r="G1" s="33" t="s">
        <v>0</v>
      </c>
      <c r="H1" s="33" t="s">
        <v>0</v>
      </c>
      <c r="I1" s="85" t="s">
        <v>0</v>
      </c>
      <c r="J1" s="91" t="s">
        <v>1</v>
      </c>
      <c r="K1" s="91" t="s">
        <v>2</v>
      </c>
      <c r="L1" s="85" t="s">
        <v>3</v>
      </c>
      <c r="M1" s="85" t="s">
        <v>4</v>
      </c>
      <c r="N1" s="33" t="s">
        <v>5</v>
      </c>
      <c r="O1" s="33" t="s">
        <v>518</v>
      </c>
      <c r="P1" s="33" t="s">
        <v>519</v>
      </c>
      <c r="Q1" s="92" t="s">
        <v>520</v>
      </c>
      <c r="R1" s="92" t="s">
        <v>521</v>
      </c>
      <c r="S1" s="93" t="s">
        <v>7</v>
      </c>
      <c r="T1" s="85" t="s">
        <v>9</v>
      </c>
      <c r="U1" s="85" t="s">
        <v>512</v>
      </c>
      <c r="V1" s="85" t="s">
        <v>6</v>
      </c>
      <c r="W1" s="26" t="s">
        <v>522</v>
      </c>
      <c r="X1" s="26" t="s">
        <v>523</v>
      </c>
      <c r="Y1" s="85" t="s">
        <v>8</v>
      </c>
      <c r="Z1" s="94" t="s">
        <v>104</v>
      </c>
      <c r="AA1" s="94" t="s">
        <v>105</v>
      </c>
    </row>
    <row r="2" spans="1:27" s="45" customFormat="1" ht="48">
      <c r="A2" s="34" t="s">
        <v>84</v>
      </c>
      <c r="B2" s="86" t="s">
        <v>85</v>
      </c>
      <c r="C2" s="34" t="s">
        <v>509</v>
      </c>
      <c r="D2" s="86" t="s">
        <v>86</v>
      </c>
      <c r="E2" s="79" t="s">
        <v>87</v>
      </c>
      <c r="F2" s="34" t="s">
        <v>510</v>
      </c>
      <c r="G2" s="87" t="s">
        <v>88</v>
      </c>
      <c r="H2" s="35" t="s">
        <v>89</v>
      </c>
      <c r="I2" s="35" t="s">
        <v>511</v>
      </c>
      <c r="O2" s="35"/>
      <c r="P2" s="78"/>
      <c r="W2" s="41"/>
    </row>
    <row r="3" spans="1:27" s="45" customFormat="1" ht="16">
      <c r="A3" s="37" t="s">
        <v>90</v>
      </c>
      <c r="B3" s="37" t="s">
        <v>91</v>
      </c>
      <c r="C3" s="37" t="s">
        <v>90</v>
      </c>
      <c r="D3" s="37" t="s">
        <v>90</v>
      </c>
      <c r="E3" s="37" t="s">
        <v>91</v>
      </c>
      <c r="F3" s="37" t="s">
        <v>90</v>
      </c>
      <c r="G3" s="37" t="s">
        <v>90</v>
      </c>
      <c r="H3" s="88" t="s">
        <v>90</v>
      </c>
      <c r="I3" s="88" t="s">
        <v>90</v>
      </c>
      <c r="O3" s="35"/>
      <c r="P3" s="78"/>
      <c r="S3" s="78"/>
      <c r="V3" s="78"/>
      <c r="W3" s="41"/>
    </row>
    <row r="4" spans="1:27" s="45" customFormat="1">
      <c r="A4" s="37"/>
      <c r="B4" s="37"/>
      <c r="C4" s="37"/>
      <c r="D4" s="37"/>
      <c r="E4" s="37"/>
      <c r="F4" s="37"/>
      <c r="G4" s="37"/>
      <c r="H4" s="80"/>
      <c r="I4" s="37"/>
      <c r="J4" s="7" t="s">
        <v>57</v>
      </c>
      <c r="O4" s="35"/>
      <c r="P4" s="78"/>
      <c r="S4" s="78"/>
      <c r="V4" s="78"/>
      <c r="W4" s="41"/>
    </row>
    <row r="5" spans="1:27" s="16" customFormat="1" ht="16">
      <c r="B5" s="20"/>
      <c r="C5" s="20"/>
      <c r="D5" s="20"/>
      <c r="E5" s="20"/>
      <c r="F5" s="20"/>
      <c r="G5" s="20"/>
      <c r="H5" s="20"/>
      <c r="I5" s="43">
        <v>100</v>
      </c>
      <c r="K5" s="7"/>
      <c r="L5" s="7" t="s">
        <v>39</v>
      </c>
      <c r="M5" s="7"/>
      <c r="N5" s="20" t="s">
        <v>37</v>
      </c>
      <c r="O5" s="95"/>
      <c r="P5" s="20"/>
      <c r="S5" s="20"/>
      <c r="T5" s="23" t="s">
        <v>40</v>
      </c>
      <c r="V5" s="20"/>
      <c r="Y5" s="23" t="b">
        <v>1</v>
      </c>
    </row>
    <row r="6" spans="1:27" s="16" customFormat="1" ht="32">
      <c r="A6" s="16" t="str">
        <f>N5</f>
        <v>q100</v>
      </c>
      <c r="B6" s="89" t="str">
        <f>CONCATENATE("Household No. -- {{data.",N5,"}}")</f>
        <v>Household No. -- {{data.q100}}</v>
      </c>
      <c r="C6" s="89"/>
      <c r="D6" s="36"/>
      <c r="E6" s="36" t="str">
        <f>CONCATENATE("الرقم التعريفي للأسرة ","--{{data.",N5,"}}")</f>
        <v>الرقم التعريفي للأسرة --{{data.q100}}</v>
      </c>
      <c r="F6" s="36"/>
      <c r="G6" s="20"/>
      <c r="H6" s="20"/>
      <c r="I6" s="43"/>
      <c r="K6" s="7"/>
      <c r="L6" s="7" t="s">
        <v>58</v>
      </c>
      <c r="M6" s="7"/>
      <c r="N6" s="20"/>
      <c r="O6" s="95" t="str">
        <f>E6</f>
        <v>الرقم التعريفي للأسرة --{{data.q100}}</v>
      </c>
      <c r="P6" s="20" t="str">
        <f>B6</f>
        <v>Household No. -- {{data.q100}}</v>
      </c>
      <c r="S6" s="20"/>
      <c r="T6" s="23"/>
      <c r="V6" s="20"/>
      <c r="Y6" s="23" t="b">
        <v>1</v>
      </c>
    </row>
    <row r="7" spans="1:27" s="30" customFormat="1" ht="16">
      <c r="B7" s="24"/>
      <c r="C7" s="24"/>
      <c r="D7" s="24"/>
      <c r="E7" s="24"/>
      <c r="F7" s="24"/>
      <c r="G7" s="24"/>
      <c r="H7" s="24"/>
      <c r="I7" s="38"/>
      <c r="L7" s="25" t="s">
        <v>75</v>
      </c>
      <c r="M7" s="20" t="s">
        <v>582</v>
      </c>
      <c r="N7" s="30" t="s">
        <v>579</v>
      </c>
      <c r="O7" s="36"/>
      <c r="P7" s="24"/>
      <c r="S7" s="24"/>
      <c r="V7" s="24"/>
      <c r="Y7" s="23" t="b">
        <v>1</v>
      </c>
    </row>
    <row r="8" spans="1:27" s="23" customFormat="1">
      <c r="B8" s="20"/>
      <c r="C8" s="20"/>
      <c r="D8" s="20"/>
      <c r="E8" s="20"/>
      <c r="F8" s="20"/>
      <c r="G8" s="20"/>
      <c r="H8" s="20"/>
      <c r="I8" s="43">
        <v>301</v>
      </c>
      <c r="L8" s="23" t="s">
        <v>39</v>
      </c>
      <c r="N8" s="23" t="str">
        <f>CONCATENATE("q", I8)</f>
        <v>q301</v>
      </c>
      <c r="O8" s="95"/>
      <c r="P8" s="20"/>
      <c r="S8" s="20"/>
      <c r="T8" s="23" t="s">
        <v>92</v>
      </c>
      <c r="V8" s="20"/>
      <c r="Y8" s="23" t="b">
        <v>1</v>
      </c>
    </row>
    <row r="9" spans="1:27" s="30" customFormat="1">
      <c r="B9" s="20"/>
      <c r="C9" s="20"/>
      <c r="D9" s="20"/>
      <c r="E9" s="20"/>
      <c r="F9" s="20"/>
      <c r="G9" s="24"/>
      <c r="H9" s="24"/>
      <c r="I9" s="43"/>
      <c r="J9" s="23" t="s">
        <v>59</v>
      </c>
      <c r="K9" s="23"/>
      <c r="L9" s="23"/>
      <c r="M9" s="23"/>
      <c r="N9" s="23"/>
      <c r="O9" s="95"/>
      <c r="P9" s="20"/>
      <c r="S9" s="20"/>
      <c r="V9" s="24"/>
      <c r="Y9" s="23"/>
    </row>
    <row r="10" spans="1:27" s="30" customFormat="1" ht="16">
      <c r="B10" s="20"/>
      <c r="C10" s="20"/>
      <c r="D10" s="20"/>
      <c r="E10" s="20"/>
      <c r="F10" s="20"/>
      <c r="G10" s="24"/>
      <c r="H10" s="24"/>
      <c r="I10" s="43"/>
      <c r="J10" s="39" t="s">
        <v>57</v>
      </c>
      <c r="K10" s="23"/>
      <c r="L10" s="23"/>
      <c r="M10" s="23"/>
      <c r="N10" s="23"/>
      <c r="O10" s="95"/>
      <c r="P10" s="20"/>
      <c r="S10" s="20"/>
      <c r="V10" s="24"/>
      <c r="Y10" s="23"/>
    </row>
    <row r="11" spans="1:27" s="30" customFormat="1">
      <c r="B11" s="20"/>
      <c r="C11" s="20"/>
      <c r="D11" s="20"/>
      <c r="E11" s="20"/>
      <c r="F11" s="20"/>
      <c r="G11" s="24"/>
      <c r="H11" s="24"/>
      <c r="I11" s="43"/>
      <c r="J11" s="23" t="s">
        <v>82</v>
      </c>
      <c r="K11" s="23" t="str">
        <f>CONCATENATE("data('",N8,"') == null ")</f>
        <v xml:space="preserve">data('q301') == null </v>
      </c>
      <c r="L11" s="23"/>
      <c r="M11" s="23"/>
      <c r="N11" s="23"/>
      <c r="O11" s="95"/>
      <c r="P11" s="20"/>
      <c r="S11" s="20"/>
      <c r="V11" s="24"/>
      <c r="Y11" s="23"/>
    </row>
    <row r="12" spans="1:27" s="30" customFormat="1">
      <c r="A12" s="30" t="str">
        <f>CONCATENATE("q", I12)</f>
        <v>q301</v>
      </c>
      <c r="B12" s="20"/>
      <c r="C12" s="20"/>
      <c r="D12" s="20"/>
      <c r="E12" s="20"/>
      <c r="F12" s="20"/>
      <c r="G12" s="24"/>
      <c r="H12" s="24"/>
      <c r="I12" s="43">
        <f>I8</f>
        <v>301</v>
      </c>
      <c r="J12" s="23"/>
      <c r="K12" s="23"/>
      <c r="L12" s="23" t="s">
        <v>39</v>
      </c>
      <c r="M12" s="23"/>
      <c r="N12" s="23" t="str">
        <f>CONCATENATE("q", I12)</f>
        <v>q301</v>
      </c>
      <c r="O12" s="95"/>
      <c r="P12" s="20"/>
      <c r="S12" s="20"/>
      <c r="T12" s="30" t="s">
        <v>580</v>
      </c>
      <c r="Y12" s="23" t="b">
        <v>1</v>
      </c>
    </row>
    <row r="13" spans="1:27" s="30" customFormat="1">
      <c r="B13" s="20"/>
      <c r="C13" s="20"/>
      <c r="D13" s="20"/>
      <c r="E13" s="20"/>
      <c r="F13" s="20"/>
      <c r="G13" s="24"/>
      <c r="H13" s="24"/>
      <c r="I13" s="43"/>
      <c r="J13" s="23" t="s">
        <v>83</v>
      </c>
      <c r="K13" s="23"/>
      <c r="L13" s="23"/>
      <c r="M13" s="23"/>
      <c r="N13" s="23"/>
      <c r="O13" s="95"/>
      <c r="P13" s="20"/>
      <c r="S13" s="20"/>
      <c r="V13" s="24"/>
      <c r="Y13" s="23"/>
    </row>
    <row r="14" spans="1:27" s="23" customFormat="1" ht="32">
      <c r="B14" s="20" t="str">
        <f>CONCATENATE("Individual code: {{data.",N12,"}}")</f>
        <v>Individual code: {{data.q301}}</v>
      </c>
      <c r="C14" s="20"/>
      <c r="D14" s="20"/>
      <c r="E14" s="20" t="str">
        <f>CONCATENATE("رقم سطر الفرد: {{data.",N12,"}}")</f>
        <v>رقم سطر الفرد: {{data.q301}}</v>
      </c>
      <c r="F14" s="20"/>
      <c r="G14" s="20"/>
      <c r="H14" s="20"/>
      <c r="I14" s="43"/>
      <c r="L14" s="16" t="s">
        <v>58</v>
      </c>
      <c r="O14" s="95" t="str">
        <f>CONCATENATE(I12,". ",E14)</f>
        <v>301. رقم سطر الفرد: {{data.q301}}</v>
      </c>
      <c r="P14" s="20" t="str">
        <f>CONCATENATE(I12,". ",B14)</f>
        <v>301. Individual code: {{data.q301}}</v>
      </c>
      <c r="S14" s="20" t="b">
        <v>1</v>
      </c>
      <c r="V14" s="20"/>
      <c r="Y14" s="23" t="b">
        <v>1</v>
      </c>
    </row>
    <row r="15" spans="1:27" s="23" customFormat="1">
      <c r="B15" s="20"/>
      <c r="C15" s="20"/>
      <c r="D15" s="20"/>
      <c r="E15" s="20"/>
      <c r="F15" s="20"/>
      <c r="G15" s="20"/>
      <c r="H15" s="20"/>
      <c r="I15" s="43"/>
      <c r="J15" s="23" t="s">
        <v>59</v>
      </c>
      <c r="L15" s="16"/>
      <c r="O15" s="95"/>
      <c r="P15" s="20"/>
      <c r="S15" s="20"/>
      <c r="V15" s="20"/>
    </row>
    <row r="16" spans="1:27" s="30" customFormat="1">
      <c r="B16" s="24"/>
      <c r="C16" s="24"/>
      <c r="D16" s="24"/>
      <c r="E16" s="24"/>
      <c r="F16" s="24"/>
      <c r="G16" s="24"/>
      <c r="H16" s="24"/>
      <c r="I16" s="38"/>
      <c r="J16" s="30" t="s">
        <v>57</v>
      </c>
      <c r="L16" s="7"/>
      <c r="O16" s="36"/>
      <c r="P16" s="24"/>
      <c r="S16" s="24"/>
      <c r="V16" s="24"/>
    </row>
    <row r="17" spans="1:26" s="30" customFormat="1" ht="16">
      <c r="B17" s="24"/>
      <c r="C17" s="24"/>
      <c r="D17" s="24"/>
      <c r="E17" s="24"/>
      <c r="F17" s="24"/>
      <c r="G17" s="24"/>
      <c r="H17" s="24"/>
      <c r="I17" s="38"/>
      <c r="L17" s="25" t="s">
        <v>75</v>
      </c>
      <c r="M17" s="20" t="s">
        <v>562</v>
      </c>
      <c r="N17" s="30" t="s">
        <v>564</v>
      </c>
      <c r="O17" s="36" t="s">
        <v>1079</v>
      </c>
      <c r="P17" s="24" t="s">
        <v>30</v>
      </c>
      <c r="S17" s="24"/>
      <c r="V17" s="24"/>
      <c r="Y17" s="23" t="b">
        <v>1</v>
      </c>
    </row>
    <row r="18" spans="1:26" s="39" customFormat="1" ht="144">
      <c r="A18" s="30" t="str">
        <f>CONCATENATE("q", I18)</f>
        <v>q302</v>
      </c>
      <c r="B18" s="39" t="s">
        <v>538</v>
      </c>
      <c r="E18" s="117" t="s">
        <v>541</v>
      </c>
      <c r="I18" s="56">
        <f>I12+1</f>
        <v>302</v>
      </c>
      <c r="L18" s="39" t="s">
        <v>10</v>
      </c>
      <c r="N18" s="23" t="str">
        <f>CONCATENATE("q", I18)</f>
        <v>q302</v>
      </c>
      <c r="O18" s="95" t="str">
        <f>CONCATENATE(I18,". ",E18)</f>
        <v>302. اسم الفرد</v>
      </c>
      <c r="P18" s="20" t="str">
        <f>CONCATENATE(I18,". ",B18)</f>
        <v>302. First name of individual</v>
      </c>
      <c r="S18" s="39" t="b">
        <v>1</v>
      </c>
      <c r="V18" s="120" t="str">
        <f>CONCATENATE("(data('",N17,"') == 1)")</f>
        <v>(data('zcurrent_number_form') == 1)</v>
      </c>
      <c r="W18" s="39" t="s">
        <v>568</v>
      </c>
      <c r="X18" s="39" t="s">
        <v>563</v>
      </c>
      <c r="Y18" s="30"/>
    </row>
    <row r="19" spans="1:26" s="39" customFormat="1" ht="16">
      <c r="A19" s="30" t="str">
        <f>CONCATENATE("q", I19)</f>
        <v>q302_2</v>
      </c>
      <c r="B19" s="39" t="s">
        <v>539</v>
      </c>
      <c r="E19" s="117" t="s">
        <v>542</v>
      </c>
      <c r="I19" s="56" t="str">
        <f>CONCATENATE(I18,"_2")</f>
        <v>302_2</v>
      </c>
      <c r="L19" s="39" t="s">
        <v>10</v>
      </c>
      <c r="N19" s="23" t="str">
        <f>CONCATENATE("q", I19)</f>
        <v>q302_2</v>
      </c>
      <c r="O19" s="95" t="str">
        <f>CONCATENATE(I19,". ",E19)</f>
        <v>302_2. اسم الأب</v>
      </c>
      <c r="P19" s="20" t="str">
        <f>CONCATENATE(I19,". ",B19)</f>
        <v>302_2. Middle name</v>
      </c>
      <c r="S19" s="39" t="b">
        <v>1</v>
      </c>
      <c r="Y19" s="23" t="b">
        <v>1</v>
      </c>
    </row>
    <row r="20" spans="1:26" s="39" customFormat="1" ht="16">
      <c r="A20" s="30" t="str">
        <f>CONCATENATE("q", I20)</f>
        <v>q302_3</v>
      </c>
      <c r="B20" s="39" t="s">
        <v>540</v>
      </c>
      <c r="E20" s="118" t="s">
        <v>543</v>
      </c>
      <c r="I20" s="56" t="str">
        <f>CONCATENATE(I18,"_3")</f>
        <v>302_3</v>
      </c>
      <c r="L20" s="39" t="s">
        <v>10</v>
      </c>
      <c r="N20" s="23" t="str">
        <f>CONCATENATE("q", I20)</f>
        <v>q302_3</v>
      </c>
      <c r="O20" s="95" t="str">
        <f>CONCATENATE(I20,". ",E20)</f>
        <v>302_3. اسم الجد/العائلة</v>
      </c>
      <c r="P20" s="20" t="str">
        <f>CONCATENATE(I20,". ",B20)</f>
        <v>302_3. Family name</v>
      </c>
      <c r="S20" s="39" t="b">
        <v>1</v>
      </c>
      <c r="Y20" s="23" t="b">
        <v>1</v>
      </c>
    </row>
    <row r="21" spans="1:26" s="39" customFormat="1">
      <c r="I21" s="56"/>
      <c r="J21" s="23" t="s">
        <v>59</v>
      </c>
      <c r="O21" s="36"/>
      <c r="P21" s="24"/>
      <c r="Y21" s="30"/>
    </row>
    <row r="22" spans="1:26" s="39" customFormat="1" ht="16">
      <c r="I22" s="56"/>
      <c r="J22" s="39" t="s">
        <v>57</v>
      </c>
      <c r="O22" s="36"/>
      <c r="P22" s="24"/>
      <c r="Y22" s="30"/>
    </row>
    <row r="23" spans="1:26" s="39" customFormat="1">
      <c r="A23" s="23"/>
      <c r="B23" s="20"/>
      <c r="C23" s="20"/>
      <c r="D23" s="20"/>
      <c r="E23" s="20"/>
      <c r="F23" s="20"/>
      <c r="G23" s="20"/>
      <c r="H23" s="20"/>
      <c r="I23" s="43"/>
      <c r="J23" s="23"/>
      <c r="K23" s="23"/>
      <c r="L23" s="16" t="s">
        <v>93</v>
      </c>
      <c r="M23" s="23"/>
      <c r="N23" s="23" t="s">
        <v>94</v>
      </c>
      <c r="O23" s="95"/>
      <c r="P23" s="20"/>
      <c r="Q23" s="23"/>
      <c r="R23" s="23"/>
      <c r="S23" s="20" t="b">
        <v>1</v>
      </c>
      <c r="T23" s="30" t="s">
        <v>95</v>
      </c>
      <c r="Y23" s="23" t="b">
        <v>1</v>
      </c>
    </row>
    <row r="24" spans="1:26" s="39" customFormat="1">
      <c r="A24" s="23"/>
      <c r="B24" s="20"/>
      <c r="C24" s="20"/>
      <c r="D24" s="20"/>
      <c r="E24" s="20"/>
      <c r="F24" s="20"/>
      <c r="G24" s="20"/>
      <c r="H24" s="20"/>
      <c r="I24" s="43"/>
      <c r="J24" s="23"/>
      <c r="K24" s="23"/>
      <c r="L24" s="16" t="s">
        <v>93</v>
      </c>
      <c r="M24" s="23"/>
      <c r="N24" s="23" t="s">
        <v>581</v>
      </c>
      <c r="O24" s="95"/>
      <c r="P24" s="20"/>
      <c r="Q24" s="23"/>
      <c r="R24" s="23"/>
      <c r="S24" s="20" t="b">
        <v>1</v>
      </c>
      <c r="T24" s="30" t="s">
        <v>96</v>
      </c>
      <c r="Y24" s="23" t="b">
        <v>1</v>
      </c>
    </row>
    <row r="25" spans="1:26" s="39" customFormat="1" ht="192">
      <c r="A25" s="30" t="str">
        <f>CONCATENATE("q", I25)</f>
        <v>q303</v>
      </c>
      <c r="B25" s="40" t="str">
        <f>CONCATENATE("What is the relationship of {{data.",N18,"}} to the head of household?")</f>
        <v>What is the relationship of {{data.q302}} to the head of household?</v>
      </c>
      <c r="C25" s="36" t="str">
        <f>CONCATENATE("Constraints: ", X25)</f>
        <v>Constraints: Person 1 must be the head</v>
      </c>
      <c r="D25" s="20" t="str">
        <f>CONCATENATE(INDEX(choices!D:D,MATCH(M25,choices!A:A,0)),"
",IF(M25=INDEX(choices!A:A,MATCH(M25,choices!A:A,0)+1),INDEX(choices!D:D,MATCH(M25,choices!A:A,0)+1),""),IF(M25=INDEX(choices!A:A,MATCH(M25,choices!A:A,0)+1), "
",""),IF(M25=INDEX(choices!A:A,MATCH(M25,choices!A:A,0)+2),INDEX(choices!D:D,MATCH(M25,choices!A:A,0)+2),""),IF(M25=INDEX(choices!A:A,MATCH(M25,choices!A:A,0)+2), "
",""),IF(M25=INDEX(choices!A:A,MATCH(M25,choices!A:A,0)+3),INDEX(choices!D:D,MATCH(M25,choices!A:A,0)+3),""),IF(M25=INDEX(choices!A:A,MATCH(M25,choices!A:A,0)+3), "
",""),IF(M25=INDEX(choices!A:A,MATCH(M25,choices!A:A,0)+4),INDEX(choices!D:D,MATCH(M25,choices!A:A,0)+4),""),IF(M25=INDEX(choices!A:A,MATCH(M25,choices!A:A,0)+4), "
",""),IF(M25=INDEX(choices!A:A,MATCH(M25,choices!A:A,0)+5),INDEX(choices!D:D,MATCH(M25,choices!A:A,0)+5),""),IF(M25=INDEX(choices!A:A,MATCH(M25,choices!A:A,0)+5), "
",""),IF(M25=INDEX(choices!A:A,MATCH(M25,choices!A:A,0)+6),INDEX(choices!D:D,MATCH(M25,choices!A:A,0)+6),""),IF(M25=INDEX(choices!A:A,MATCH(M25,choices!A:A,0)+6), "
",""),IF(M25=INDEX(choices!A:A,MATCH(M25,choices!A:A,0)+7),INDEX(choices!D:D,MATCH(M25,choices!A:A,0)+7),""),IF(M25=INDEX(choices!A:A,MATCH(M25,choices!A:A,0)+7), "
",""),IF(M25=INDEX(choices!A:A,MATCH(M25,choices!A:A,0)+8),INDEX(choices!D:D,MATCH(M25,choices!A:A,0)+8),""),IF(M25=INDEX(choices!A:A,MATCH(M25,choices!A:A,0)+8), "
",""),IF(M25=INDEX(choices!A:A,MATCH(M25,choices!A:A,0)+9),INDEX(choices!D:D,MATCH(M25,choices!A:A,0)+9),""),IF(M25=INDEX(choices!A:A,MATCH(M25,choices!A:A,0)+9), "
",""),IF(M25=INDEX(choices!A:A,MATCH(M25,choices!A:A,0)+10),INDEX(choices!D:D,MATCH(M25,choices!A:A,0)+10),""),IF(M25=INDEX(choices!A:A,MATCH(M25,choices!A:A,0)+10), "
",""),IF(M25=INDEX(choices!A:A,MATCH(M25,choices!A:A,0)+11),INDEX(choices!D:D,MATCH(M25,choices!A:A,0)+11),""),IF(M25=INDEX(choices!A:A,MATCH(M25,choices!A:A,0)+11), "
",""),IF(M25=INDEX(choices!A:A,MATCH(M25,choices!A:A,0)+12),INDEX(choices!D:D,MATCH(M25,choices!A:A,0)+12),""),IF(M25=INDEX(choices!A:A,MATCH(M25,choices!A:A,0)+12), "
",""),IF(M25=INDEX(choices!A:A,MATCH(M25,choices!A:A,0)+13),INDEX(choices!D:D,MATCH(M25,choices!A:A,0)+13),""),IF(M25=INDEX(choices!A:A,MATCH(M25,choices!A:A,0)+13), "
",""),IF(M25=INDEX(choices!A:A,MATCH(M25,choices!A:A,0)+14),INDEX(choices!D:D,MATCH(M25,choices!A:A,0)+14),""),IF(M25=INDEX(choices!A:A,MATCH(M25,choices!A:A,0)+14), "
",""),IF(M25=INDEX(choices!A:A,MATCH(M25,choices!A:A,0)+15),INDEX(choices!D:D,MATCH(M25,choices!A:A,0)+15),""),IF(M25=INDEX(choices!A:A,MATCH(M25,choices!A:A,0)+15), "
",""),IF(M25=INDEX(choices!A:A,MATCH(M25,choices!A:A,0)+16),INDEX(choices!D:D,MATCH(M25,choices!A:A,0)+16),""),IF(M25=INDEX(choices!A:A,MATCH(M25,choices!A:A,0)+16), "
",""),IF(M25=INDEX(choices!A:A,MATCH(M25,choices!A:A,0)+17),INDEX(choices!D:D,MATCH(M25,choices!A:A,0)+17),""),IF(M25=INDEX(choices!A:A,MATCH(M25,choices!A:A,0)+17), "
",""),IF(M25=INDEX(choices!A:A,MATCH(M25,choices!A:A,0)+18),INDEX(choices!D:D,MATCH(M25,choices!A:A,0)+18),""),IF(M25=INDEX(choices!A:A,MATCH(M25,choices!A:A,0)+18), "
",""),IF(M25=INDEX(choices!A:A,MATCH(M25,choices!A:A,0)+19),INDEX(choices!D:D,MATCH(M25,choices!A:A,0)+19),""),IF(M25=INDEX(choices!A:A,MATCH(M25,choices!A:A,0)+19), "
",""),IF(M25=INDEX(choices!A:A,MATCH(M25,choices!A:A,0)+20),INDEX(choices!D:D,MATCH(M25,choices!A:A,0)+20),""),IF(M25=INDEX(choices!A:A,MATCH(M25,choices!A:A,0)+20), "
",""))</f>
        <v xml:space="preserve">1. Head of Household
2. Spouse
3. Son/Daughter
4. Son in law/Daughter in-law
5.Grandson/Granddaughter
6. Parent
7. Sibling
8. Grandparent
9. Other relative
10. Domestic servant
97. Other
</v>
      </c>
      <c r="E25" s="40" t="str">
        <f>CONCATENATE("ما هي صلة القرابة بين ","{{data.",N18,"}} ","وبين رب الأسرة؟")</f>
        <v>ما هي صلة القرابة بين {{data.q302}} وبين رب الأسرة؟</v>
      </c>
      <c r="F25" s="36" t="str">
        <f>CONCATENATE("Constraints: ", W25)</f>
        <v>Constraints: الفرد رقم واحد يجب أن يكون رب الأسرة</v>
      </c>
      <c r="G25" s="20" t="str">
        <f>CONCATENATE(INDEX(choices!C:C,MATCH(M25,choices!A:A,0)),"
",IF(M25=INDEX(choices!A:A,MATCH(M25,choices!A:A,0)+1),INDEX(choices!C:C,MATCH(M25,choices!A:A,0)+1),""),IF(M25=INDEX(choices!A:A,MATCH(M25,choices!A:A,0)+1), "
",""),IF(M25=INDEX(choices!A:A,MATCH(M25,choices!A:A,0)+2),INDEX(choices!C:C,MATCH(M25,choices!A:A,0)+2),""),IF(M25=INDEX(choices!A:A,MATCH(M25,choices!A:A,0)+2), "
",""),IF(M25=INDEX(choices!A:A,MATCH(M25,choices!A:A,0)+3),INDEX(choices!C:C,MATCH(M25,choices!A:A,0)+3),""),IF(M25=INDEX(choices!A:A,MATCH(M25,choices!A:A,0)+3), "
",""),IF(M25=INDEX(choices!A:A,MATCH(M25,choices!A:A,0)+4),INDEX(choices!C:C,MATCH(M25,choices!A:A,0)+4),""),IF(M25=INDEX(choices!A:A,MATCH(M25,choices!A:A,0)+4), "
",""),IF(M25=INDEX(choices!A:A,MATCH(M25,choices!A:A,0)+5),INDEX(choices!C:C,MATCH(M25,choices!A:A,0)+5),""),IF(M25=INDEX(choices!A:A,MATCH(M25,choices!A:A,0)+5), "
",""),IF(M25=INDEX(choices!A:A,MATCH(M25,choices!A:A,0)+6),INDEX(choices!C:C,MATCH(M25,choices!A:A,0)+6),""),IF(M25=INDEX(choices!A:A,MATCH(M25,choices!A:A,0)+6), "
",""),IF(M25=INDEX(choices!A:A,MATCH(M25,choices!A:A,0)+7),INDEX(choices!C:C,MATCH(M25,choices!A:A,0)+7),""),IF(M25=INDEX(choices!A:A,MATCH(M25,choices!A:A,0)+7), "
",""),IF(M25=INDEX(choices!A:A,MATCH(M25,choices!A:A,0)+8),INDEX(choices!C:C,MATCH(M25,choices!A:A,0)+8),""),IF(M25=INDEX(choices!A:A,MATCH(M25,choices!A:A,0)+8), "
",""),IF(M25=INDEX(choices!A:A,MATCH(M25,choices!A:A,0)+9),INDEX(choices!C:C,MATCH(M25,choices!A:A,0)+9),""),IF(M25=INDEX(choices!A:A,MATCH(M25,choices!A:A,0)+9), "
",""),IF(M25=INDEX(choices!A:A,MATCH(M25,choices!A:A,0)+10),INDEX(choices!C:C,MATCH(M25,choices!A:A,0)+10),""),IF(M25=INDEX(choices!A:A,MATCH(M25,choices!A:A,0)+10), "
",""),IF(M25=INDEX(choices!A:A,MATCH(M25,choices!A:A,0)+11),INDEX(choices!C:C,MATCH(M25,choices!A:A,0)+11),""),IF(M25=INDEX(choices!A:A,MATCH(M25,choices!A:A,0)+11), "
",""),IF(M25=INDEX(choices!A:A,MATCH(M25,choices!A:A,0)+12),INDEX(choices!C:C,MATCH(M25,choices!A:A,0)+12),""),IF(M25=INDEX(choices!A:A,MATCH(M25,choices!A:A,0)+12), "
",""),IF(M25=INDEX(choices!A:A,MATCH(M25,choices!A:A,0)+13),INDEX(choices!C:C,MATCH(M25,choices!A:A,0)+13),""),IF(M25=INDEX(choices!A:A,MATCH(M25,choices!A:A,0)+13), "
",""),IF(M25=INDEX(choices!A:A,MATCH(M25,choices!A:A,0)+14),INDEX(choices!C:C,MATCH(M25,choices!A:A,0)+14),""),IF(M25=INDEX(choices!A:A,MATCH(M25,choices!A:A,0)+14), "
",""),IF(M25=INDEX(choices!A:A,MATCH(M25,choices!A:A,0)+15),INDEX(choices!C:C,MATCH(M25,choices!A:A,0)+15),""),IF(M25=INDEX(choices!A:A,MATCH(M25,choices!A:A,0)+15), "
",""),IF(M25=INDEX(choices!A:A,MATCH(M25,choices!A:A,0)+16),INDEX(choices!C:C,MATCH(M25,choices!A:A,0)+16),""),IF(M25=INDEX(choices!A:A,MATCH(M25,choices!A:A,0)+16), "
",""),IF(M25=INDEX(choices!A:A,MATCH(M25,choices!A:A,0)+17),INDEX(choices!C:C,MATCH(M25,choices!A:A,0)+17),""),IF(M25=INDEX(choices!A:A,MATCH(M25,choices!A:A,0)+17), "
",""),IF(M25=INDEX(choices!A:A,MATCH(M25,choices!A:A,0)+18),INDEX(choices!C:C,MATCH(M25,choices!A:A,0)+18),""),IF(M25=INDEX(choices!A:A,MATCH(M25,choices!A:A,0)+18), "
",""),IF(M25=INDEX(choices!A:A,MATCH(M25,choices!A:A,0)+19),INDEX(choices!C:C,MATCH(M25,choices!A:A,0)+19),""),IF(M25=INDEX(choices!A:A,MATCH(M25,choices!A:A,0)+19), "
",""),IF(M25=INDEX(choices!A:A,MATCH(M25,choices!A:A,0)+20),INDEX(choices!C:C,MATCH(M25,choices!A:A,0)+20),""),IF(M25=INDEX(choices!A:A,MATCH(M25,choices!A:A,0)+20), "
","")," ")</f>
        <v xml:space="preserve">1. رب الأسرة
2. زوج/زوجة
3. إبن/إبنة
4. زوج الإبنة / زوجة الإبن
5.حفيد/حفيدة
6. أب/أم 
7. أخت/أخ
8. جد/جدة
9. أقارب آخرون
10. خدم/أقارب الخدم
97. أشخاص آخرون
 </v>
      </c>
      <c r="H25" s="20"/>
      <c r="I25" s="43">
        <f>I18+1</f>
        <v>303</v>
      </c>
      <c r="J25" s="23"/>
      <c r="K25" s="23"/>
      <c r="L25" s="16" t="s">
        <v>29</v>
      </c>
      <c r="M25" s="23" t="s">
        <v>31</v>
      </c>
      <c r="N25" s="23" t="str">
        <f>CONCATENATE("q", I25)</f>
        <v>q303</v>
      </c>
      <c r="O25" s="95" t="str">
        <f>CONCATENATE(I25,". ",E25)</f>
        <v>303. ما هي صلة القرابة بين {{data.q302}} وبين رب الأسرة؟</v>
      </c>
      <c r="P25" s="20" t="str">
        <f>CONCATENATE(I25,". ",B25)</f>
        <v>303. What is the relationship of {{data.q302}} to the head of household?</v>
      </c>
      <c r="R25" s="23"/>
      <c r="S25" s="24" t="b">
        <v>1</v>
      </c>
      <c r="T25" s="23"/>
      <c r="V25" s="39" t="str">
        <f>CONCATENATE("(data('",N12,"') == 1 &amp;&amp; selected(data('",N25,"'), '1')) ||(data('",N12,"') != 1 &amp;&amp; not(selected(data('",N25,"'), '1'))) ")</f>
        <v xml:space="preserve">(data('q301') == 1 &amp;&amp; selected(data('q303'), '1')) ||(data('q301') != 1 &amp;&amp; not(selected(data('q303'), '1'))) </v>
      </c>
      <c r="W25" s="20" t="s">
        <v>496</v>
      </c>
      <c r="X25" s="71" t="s">
        <v>108</v>
      </c>
      <c r="Y25" s="30" t="b">
        <v>1</v>
      </c>
    </row>
    <row r="26" spans="1:26" s="23" customFormat="1">
      <c r="B26" s="20"/>
      <c r="C26" s="20"/>
      <c r="D26" s="20"/>
      <c r="E26" s="20"/>
      <c r="F26" s="20"/>
      <c r="G26" s="20"/>
      <c r="H26" s="20"/>
      <c r="I26" s="43"/>
      <c r="J26" s="30" t="s">
        <v>59</v>
      </c>
      <c r="O26" s="95"/>
      <c r="P26" s="20"/>
      <c r="S26" s="20"/>
      <c r="V26" s="20"/>
    </row>
    <row r="27" spans="1:26" s="16" customFormat="1" ht="48">
      <c r="A27" s="30" t="str">
        <f>CONCATENATE("q", I27)</f>
        <v>q304</v>
      </c>
      <c r="B27" s="21" t="str">
        <f>CONCATENATE("{{data.",N18,"}} Sex")</f>
        <v>{{data.q302}} Sex</v>
      </c>
      <c r="C27" s="21"/>
      <c r="D27" s="20" t="str">
        <f>CONCATENATE(INDEX(choices!D:D,MATCH(M27,choices!A:A,0)),"
",IF(M27=INDEX(choices!A:A,MATCH(M27,choices!A:A,0)+1),INDEX(choices!D:D,MATCH(M27,choices!A:A,0)+1),""),IF(M27=INDEX(choices!A:A,MATCH(M27,choices!A:A,0)+1), "
",""),IF(M27=INDEX(choices!A:A,MATCH(M27,choices!A:A,0)+2),INDEX(choices!D:D,MATCH(M27,choices!A:A,0)+2),""),IF(M27=INDEX(choices!A:A,MATCH(M27,choices!A:A,0)+2), "
",""),IF(M27=INDEX(choices!A:A,MATCH(M27,choices!A:A,0)+3),INDEX(choices!D:D,MATCH(M27,choices!A:A,0)+3),""),IF(M27=INDEX(choices!A:A,MATCH(M27,choices!A:A,0)+3), "
",""),IF(M27=INDEX(choices!A:A,MATCH(M27,choices!A:A,0)+4),INDEX(choices!D:D,MATCH(M27,choices!A:A,0)+4),""),IF(M27=INDEX(choices!A:A,MATCH(M27,choices!A:A,0)+4), "
",""),IF(M27=INDEX(choices!A:A,MATCH(M27,choices!A:A,0)+5),INDEX(choices!D:D,MATCH(M27,choices!A:A,0)+5),""),IF(M27=INDEX(choices!A:A,MATCH(M27,choices!A:A,0)+5), "
",""),IF(M27=INDEX(choices!A:A,MATCH(M27,choices!A:A,0)+6),INDEX(choices!D:D,MATCH(M27,choices!A:A,0)+6),""),IF(M27=INDEX(choices!A:A,MATCH(M27,choices!A:A,0)+6), "
",""),IF(M27=INDEX(choices!A:A,MATCH(M27,choices!A:A,0)+7),INDEX(choices!D:D,MATCH(M27,choices!A:A,0)+7),""),IF(M27=INDEX(choices!A:A,MATCH(M27,choices!A:A,0)+7), "
",""),IF(M27=INDEX(choices!A:A,MATCH(M27,choices!A:A,0)+8),INDEX(choices!D:D,MATCH(M27,choices!A:A,0)+8),""),IF(M27=INDEX(choices!A:A,MATCH(M27,choices!A:A,0)+8), "
",""),IF(M27=INDEX(choices!A:A,MATCH(M27,choices!A:A,0)+9),INDEX(choices!D:D,MATCH(M27,choices!A:A,0)+9),""),IF(M27=INDEX(choices!A:A,MATCH(M27,choices!A:A,0)+9), "
",""),IF(M27=INDEX(choices!A:A,MATCH(M27,choices!A:A,0)+10),INDEX(choices!D:D,MATCH(M27,choices!A:A,0)+10),""),IF(M27=INDEX(choices!A:A,MATCH(M27,choices!A:A,0)+10), "
",""),IF(M27=INDEX(choices!A:A,MATCH(M27,choices!A:A,0)+11),INDEX(choices!D:D,MATCH(M27,choices!A:A,0)+11),""),IF(M27=INDEX(choices!A:A,MATCH(M27,choices!A:A,0)+11), "
",""),IF(M27=INDEX(choices!A:A,MATCH(M27,choices!A:A,0)+12),INDEX(choices!D:D,MATCH(M27,choices!A:A,0)+12),""),IF(M27=INDEX(choices!A:A,MATCH(M27,choices!A:A,0)+12), "
",""),IF(M27=INDEX(choices!A:A,MATCH(M27,choices!A:A,0)+13),INDEX(choices!D:D,MATCH(M27,choices!A:A,0)+13),""),IF(M27=INDEX(choices!A:A,MATCH(M27,choices!A:A,0)+13), "
",""),IF(M27=INDEX(choices!A:A,MATCH(M27,choices!A:A,0)+14),INDEX(choices!D:D,MATCH(M27,choices!A:A,0)+14),""),IF(M27=INDEX(choices!A:A,MATCH(M27,choices!A:A,0)+14), "
",""),IF(M27=INDEX(choices!A:A,MATCH(M27,choices!A:A,0)+15),INDEX(choices!D:D,MATCH(M27,choices!A:A,0)+15),""),IF(M27=INDEX(choices!A:A,MATCH(M27,choices!A:A,0)+15), "
",""),IF(M27=INDEX(choices!A:A,MATCH(M27,choices!A:A,0)+16),INDEX(choices!D:D,MATCH(M27,choices!A:A,0)+16),""),IF(M27=INDEX(choices!A:A,MATCH(M27,choices!A:A,0)+16), "
",""),IF(M27=INDEX(choices!A:A,MATCH(M27,choices!A:A,0)+17),INDEX(choices!D:D,MATCH(M27,choices!A:A,0)+17),""),IF(M27=INDEX(choices!A:A,MATCH(M27,choices!A:A,0)+17), "
",""),IF(M27=INDEX(choices!A:A,MATCH(M27,choices!A:A,0)+18),INDEX(choices!D:D,MATCH(M27,choices!A:A,0)+18),""),IF(M27=INDEX(choices!A:A,MATCH(M27,choices!A:A,0)+18), "
",""),IF(M27=INDEX(choices!A:A,MATCH(M27,choices!A:A,0)+19),INDEX(choices!D:D,MATCH(M27,choices!A:A,0)+19),""),IF(M27=INDEX(choices!A:A,MATCH(M27,choices!A:A,0)+19), "
",""),IF(M27=INDEX(choices!A:A,MATCH(M27,choices!A:A,0)+20),INDEX(choices!D:D,MATCH(M27,choices!A:A,0)+20),""),IF(M27=INDEX(choices!A:A,MATCH(M27,choices!A:A,0)+20), "
",""))</f>
        <v xml:space="preserve">1. Male
2. Female
</v>
      </c>
      <c r="E27" s="84" t="str">
        <f>CONCATENATE("{{data.",N18,"}} النوع")</f>
        <v>{{data.q302}} النوع</v>
      </c>
      <c r="F27" s="84"/>
      <c r="G27" s="20" t="str">
        <f>CONCATENATE(INDEX(choices!C:C,MATCH(M27,choices!A:A,0)),"
",IF(M27=INDEX(choices!A:A,MATCH(M27,choices!A:A,0)+1),INDEX(choices!C:C,MATCH(M27,choices!A:A,0)+1),""),IF(M27=INDEX(choices!A:A,MATCH(M27,choices!A:A,0)+1), "
",""),IF(M27=INDEX(choices!A:A,MATCH(M27,choices!A:A,0)+2),INDEX(choices!C:C,MATCH(M27,choices!A:A,0)+2),""),IF(M27=INDEX(choices!A:A,MATCH(M27,choices!A:A,0)+2), "
",""),IF(M27=INDEX(choices!A:A,MATCH(M27,choices!A:A,0)+3),INDEX(choices!C:C,MATCH(M27,choices!A:A,0)+3),""),IF(M27=INDEX(choices!A:A,MATCH(M27,choices!A:A,0)+3), "
",""),IF(M27=INDEX(choices!A:A,MATCH(M27,choices!A:A,0)+4),INDEX(choices!C:C,MATCH(M27,choices!A:A,0)+4),""),IF(M27=INDEX(choices!A:A,MATCH(M27,choices!A:A,0)+4), "
",""),IF(M27=INDEX(choices!A:A,MATCH(M27,choices!A:A,0)+5),INDEX(choices!C:C,MATCH(M27,choices!A:A,0)+5),""),IF(M27=INDEX(choices!A:A,MATCH(M27,choices!A:A,0)+5), "
",""),IF(M27=INDEX(choices!A:A,MATCH(M27,choices!A:A,0)+6),INDEX(choices!C:C,MATCH(M27,choices!A:A,0)+6),""),IF(M27=INDEX(choices!A:A,MATCH(M27,choices!A:A,0)+6), "
",""),IF(M27=INDEX(choices!A:A,MATCH(M27,choices!A:A,0)+7),INDEX(choices!C:C,MATCH(M27,choices!A:A,0)+7),""),IF(M27=INDEX(choices!A:A,MATCH(M27,choices!A:A,0)+7), "
",""),IF(M27=INDEX(choices!A:A,MATCH(M27,choices!A:A,0)+8),INDEX(choices!C:C,MATCH(M27,choices!A:A,0)+8),""),IF(M27=INDEX(choices!A:A,MATCH(M27,choices!A:A,0)+8), "
",""),IF(M27=INDEX(choices!A:A,MATCH(M27,choices!A:A,0)+9),INDEX(choices!C:C,MATCH(M27,choices!A:A,0)+9),""),IF(M27=INDEX(choices!A:A,MATCH(M27,choices!A:A,0)+9), "
",""),IF(M27=INDEX(choices!A:A,MATCH(M27,choices!A:A,0)+10),INDEX(choices!C:C,MATCH(M27,choices!A:A,0)+10),""),IF(M27=INDEX(choices!A:A,MATCH(M27,choices!A:A,0)+10), "
",""),IF(M27=INDEX(choices!A:A,MATCH(M27,choices!A:A,0)+11),INDEX(choices!C:C,MATCH(M27,choices!A:A,0)+11),""),IF(M27=INDEX(choices!A:A,MATCH(M27,choices!A:A,0)+11), "
",""),IF(M27=INDEX(choices!A:A,MATCH(M27,choices!A:A,0)+12),INDEX(choices!C:C,MATCH(M27,choices!A:A,0)+12),""),IF(M27=INDEX(choices!A:A,MATCH(M27,choices!A:A,0)+12), "
",""),IF(M27=INDEX(choices!A:A,MATCH(M27,choices!A:A,0)+13),INDEX(choices!C:C,MATCH(M27,choices!A:A,0)+13),""),IF(M27=INDEX(choices!A:A,MATCH(M27,choices!A:A,0)+13), "
",""),IF(M27=INDEX(choices!A:A,MATCH(M27,choices!A:A,0)+14),INDEX(choices!C:C,MATCH(M27,choices!A:A,0)+14),""),IF(M27=INDEX(choices!A:A,MATCH(M27,choices!A:A,0)+14), "
",""),IF(M27=INDEX(choices!A:A,MATCH(M27,choices!A:A,0)+15),INDEX(choices!C:C,MATCH(M27,choices!A:A,0)+15),""),IF(M27=INDEX(choices!A:A,MATCH(M27,choices!A:A,0)+15), "
",""),IF(M27=INDEX(choices!A:A,MATCH(M27,choices!A:A,0)+16),INDEX(choices!C:C,MATCH(M27,choices!A:A,0)+16),""),IF(M27=INDEX(choices!A:A,MATCH(M27,choices!A:A,0)+16), "
",""),IF(M27=INDEX(choices!A:A,MATCH(M27,choices!A:A,0)+17),INDEX(choices!C:C,MATCH(M27,choices!A:A,0)+17),""),IF(M27=INDEX(choices!A:A,MATCH(M27,choices!A:A,0)+17), "
",""),IF(M27=INDEX(choices!A:A,MATCH(M27,choices!A:A,0)+18),INDEX(choices!C:C,MATCH(M27,choices!A:A,0)+18),""),IF(M27=INDEX(choices!A:A,MATCH(M27,choices!A:A,0)+18), "
",""),IF(M27=INDEX(choices!A:A,MATCH(M27,choices!A:A,0)+19),INDEX(choices!C:C,MATCH(M27,choices!A:A,0)+19),""),IF(M27=INDEX(choices!A:A,MATCH(M27,choices!A:A,0)+19), "
",""),IF(M27=INDEX(choices!A:A,MATCH(M27,choices!A:A,0)+20),INDEX(choices!C:C,MATCH(M27,choices!A:A,0)+20),""),IF(M27=INDEX(choices!A:A,MATCH(M27,choices!A:A,0)+20), "
","")," ")</f>
        <v xml:space="preserve">1. ذكر
2. أنثى
 </v>
      </c>
      <c r="H27" s="24"/>
      <c r="I27" s="43">
        <f>I25+1</f>
        <v>304</v>
      </c>
      <c r="L27" s="16" t="s">
        <v>29</v>
      </c>
      <c r="M27" s="16" t="s">
        <v>53</v>
      </c>
      <c r="N27" s="23" t="str">
        <f>CONCATENATE("q", I27)</f>
        <v>q304</v>
      </c>
      <c r="O27" s="95" t="str">
        <f>CONCATENATE(I27,". ",E27)</f>
        <v>304. {{data.q302}} النوع</v>
      </c>
      <c r="P27" s="20" t="str">
        <f>CONCATENATE(I27,". ",B27)</f>
        <v>304. {{data.q302}} Sex</v>
      </c>
      <c r="S27" s="20" t="b">
        <v>1</v>
      </c>
      <c r="T27" s="20"/>
      <c r="V27" s="20"/>
      <c r="X27" s="7"/>
      <c r="Y27" s="16" t="b">
        <v>1</v>
      </c>
      <c r="Z27" s="7"/>
    </row>
    <row r="28" spans="1:26" s="16" customFormat="1">
      <c r="A28" s="30"/>
      <c r="B28" s="20"/>
      <c r="C28" s="20"/>
      <c r="D28" s="20"/>
      <c r="E28" s="20"/>
      <c r="F28" s="20"/>
      <c r="G28" s="24"/>
      <c r="H28" s="24"/>
      <c r="I28" s="43"/>
      <c r="J28" s="16" t="s">
        <v>57</v>
      </c>
      <c r="N28" s="17"/>
      <c r="O28" s="84"/>
      <c r="P28" s="21"/>
      <c r="S28" s="20"/>
      <c r="T28" s="20"/>
      <c r="V28" s="20"/>
      <c r="X28" s="7"/>
      <c r="Z28" s="7"/>
    </row>
    <row r="29" spans="1:26" s="16" customFormat="1" ht="32">
      <c r="A29" s="30" t="str">
        <f>CONCATENATE("q", I29)</f>
        <v>q305</v>
      </c>
      <c r="B29" s="22" t="str">
        <f>CONCATENATE("{{data.",N18,"}}'s birthdate:")</f>
        <v>{{data.q302}}'s birthdate:</v>
      </c>
      <c r="C29" s="22"/>
      <c r="D29" s="20"/>
      <c r="E29" s="90" t="str">
        <f>CONCATENATE("{{data.",N18,"}}"," ما هو تاريخ ميلاد")</f>
        <v>{{data.q302}} ما هو تاريخ ميلاد</v>
      </c>
      <c r="F29" s="90"/>
      <c r="G29" s="20"/>
      <c r="H29" s="24"/>
      <c r="I29" s="43">
        <f>I27+1</f>
        <v>305</v>
      </c>
      <c r="L29" s="16" t="s">
        <v>58</v>
      </c>
      <c r="N29" s="17"/>
      <c r="O29" s="95" t="str">
        <f>CONCATENATE(I29,". ",E29)</f>
        <v>305. {{data.q302}} ما هو تاريخ ميلاد</v>
      </c>
      <c r="P29" s="20" t="str">
        <f>CONCATENATE(I29,". ",B29)</f>
        <v>305. {{data.q302}}'s birthdate:</v>
      </c>
      <c r="S29" s="20"/>
      <c r="T29" s="20"/>
      <c r="V29" s="20"/>
      <c r="X29" s="7"/>
      <c r="Z29" s="7"/>
    </row>
    <row r="30" spans="1:26" s="16" customFormat="1" ht="64">
      <c r="A30" s="30" t="str">
        <f>CONCATENATE("q", I30)</f>
        <v>q305_1</v>
      </c>
      <c r="B30" s="22" t="s">
        <v>102</v>
      </c>
      <c r="C30" s="36" t="str">
        <f t="shared" ref="C30:C31" si="0">CONCATENATE("Constraints: ", X30)</f>
        <v xml:space="preserve">Constraints: Month {1 - 12, 98 if don't know}                          </v>
      </c>
      <c r="D30" s="20"/>
      <c r="E30" s="90" t="s">
        <v>61</v>
      </c>
      <c r="F30" s="36" t="str">
        <f t="shared" ref="F30:F31" si="1">CONCATENATE("Constraints: ", W30)</f>
        <v xml:space="preserve">Constraints: الشهور {1-12، 98 للإجابة "لا أعرف"}                  </v>
      </c>
      <c r="G30" s="24"/>
      <c r="H30" s="24"/>
      <c r="I30" s="43" t="str">
        <f>CONCATENATE(I29,"_1")</f>
        <v>305_1</v>
      </c>
      <c r="L30" s="16" t="s">
        <v>30</v>
      </c>
      <c r="N30" s="23" t="str">
        <f>CONCATENATE("q", I30)</f>
        <v>q305_1</v>
      </c>
      <c r="O30" s="95" t="str">
        <f>CONCATENATE(I30,". ",E30)</f>
        <v>305_1. شهر</v>
      </c>
      <c r="P30" s="20" t="str">
        <f>CONCATENATE(I30,". ",B30)</f>
        <v>305_1. Month</v>
      </c>
      <c r="Q30" s="24" t="s">
        <v>497</v>
      </c>
      <c r="R30" s="24" t="s">
        <v>101</v>
      </c>
      <c r="S30" s="20" t="b">
        <v>1</v>
      </c>
      <c r="V30" s="25" t="str">
        <f>CONCATENATE("(data('",N30,"') &gt;= 1 &amp;&amp; data('",N30,"') &lt;= 12) || data('",N30,"') == 98")</f>
        <v>(data('q305_1') &gt;= 1 &amp;&amp; data('q305_1') &lt;= 12) || data('q305_1') == 98</v>
      </c>
      <c r="W30" s="25" t="str">
        <f>Q30</f>
        <v xml:space="preserve">الشهور {1-12، 98 للإجابة "لا أعرف"}                  </v>
      </c>
      <c r="X30" s="25" t="str">
        <f>R30</f>
        <v xml:space="preserve">Month {1 - 12, 98 if don't know}                          </v>
      </c>
      <c r="Y30" s="16" t="b">
        <v>1</v>
      </c>
    </row>
    <row r="31" spans="1:26" s="16" customFormat="1" ht="96">
      <c r="A31" s="30" t="str">
        <f>CONCATENATE("q", I31)</f>
        <v>q305_2</v>
      </c>
      <c r="B31" s="22" t="s">
        <v>103</v>
      </c>
      <c r="C31" s="36" t="str">
        <f t="shared" si="0"/>
        <v>Constraints: Year {1921-present, 9998 if don't know}</v>
      </c>
      <c r="D31" s="20"/>
      <c r="E31" s="90" t="s">
        <v>62</v>
      </c>
      <c r="F31" s="36" t="str">
        <f t="shared" si="1"/>
        <v>Constraints: السنوات {1921-الآن)، 9998 للإجابة "لا أعرف"}</v>
      </c>
      <c r="G31" s="24"/>
      <c r="H31" s="24"/>
      <c r="I31" s="43" t="str">
        <f>CONCATENATE(I29,"_2")</f>
        <v>305_2</v>
      </c>
      <c r="L31" s="16" t="s">
        <v>30</v>
      </c>
      <c r="N31" s="23" t="str">
        <f>CONCATENATE("q", I31)</f>
        <v>q305_2</v>
      </c>
      <c r="O31" s="95" t="str">
        <f>CONCATENATE(I31,". ",E31)</f>
        <v xml:space="preserve">305_2. سنة </v>
      </c>
      <c r="P31" s="20" t="str">
        <f>CONCATENATE(I31,". ",B31)</f>
        <v>305_2. Year</v>
      </c>
      <c r="Q31" s="24" t="s">
        <v>865</v>
      </c>
      <c r="R31" s="24" t="s">
        <v>866</v>
      </c>
      <c r="S31" s="20" t="b">
        <v>1</v>
      </c>
      <c r="V31" s="25" t="str">
        <f>CONCATENATE("(data('",N31,"') &gt;= 1921 &amp;&amp; data('",N31,"') &lt;= (now().getYear())+1900) || data('",N31,"') == 9998")</f>
        <v>(data('q305_2') &gt;= 1921 &amp;&amp; data('q305_2') &lt;= (now().getYear())+1900) || data('q305_2') == 9998</v>
      </c>
      <c r="W31" s="24" t="str">
        <f>Q31</f>
        <v>السنوات {1921-الآن)، 9998 للإجابة "لا أعرف"}</v>
      </c>
      <c r="X31" s="24" t="str">
        <f>R31</f>
        <v>Year {1921-present, 9998 if don't know}</v>
      </c>
      <c r="Y31" s="16" t="b">
        <v>1</v>
      </c>
    </row>
    <row r="32" spans="1:26" s="16" customFormat="1">
      <c r="A32" s="30"/>
      <c r="B32" s="22"/>
      <c r="C32" s="22"/>
      <c r="D32" s="20"/>
      <c r="E32" s="90"/>
      <c r="F32" s="90"/>
      <c r="G32" s="24"/>
      <c r="H32" s="24"/>
      <c r="I32" s="43"/>
      <c r="J32" s="16" t="s">
        <v>59</v>
      </c>
      <c r="N32" s="23"/>
      <c r="O32" s="95"/>
      <c r="P32" s="20"/>
      <c r="Q32" s="24"/>
      <c r="R32" s="24"/>
      <c r="S32" s="20"/>
      <c r="V32" s="25"/>
      <c r="W32" s="24"/>
      <c r="X32" s="24"/>
    </row>
    <row r="33" spans="1:34" s="16" customFormat="1">
      <c r="A33" s="30"/>
      <c r="B33" s="22"/>
      <c r="C33" s="22"/>
      <c r="D33" s="20"/>
      <c r="E33" s="90"/>
      <c r="F33" s="90"/>
      <c r="G33" s="24"/>
      <c r="H33" s="24"/>
      <c r="I33" s="43"/>
      <c r="J33" s="16" t="s">
        <v>57</v>
      </c>
      <c r="N33" s="23"/>
      <c r="O33" s="95"/>
      <c r="P33" s="20"/>
      <c r="Q33" s="24"/>
      <c r="R33" s="24"/>
      <c r="S33" s="20"/>
      <c r="V33" s="25"/>
      <c r="W33" s="24"/>
      <c r="X33" s="24"/>
    </row>
    <row r="34" spans="1:34" s="16" customFormat="1">
      <c r="A34" s="30"/>
      <c r="B34" s="22"/>
      <c r="C34" s="22"/>
      <c r="D34" s="20"/>
      <c r="E34" s="90"/>
      <c r="F34" s="90"/>
      <c r="G34" s="24"/>
      <c r="H34" s="24"/>
      <c r="I34" s="43"/>
      <c r="J34" s="46" t="s">
        <v>82</v>
      </c>
      <c r="K34" s="16" t="str">
        <f>CONCATENATE("data('",N30,"') != 98 &amp;&amp; data('",N31,"') != 9998 &amp;&amp; data('",N37,"') == null ")</f>
        <v xml:space="preserve">data('q305_1') != 98 &amp;&amp; data('q305_2') != 9998 &amp;&amp; data('q306') == null </v>
      </c>
      <c r="N34" s="23"/>
      <c r="O34" s="90"/>
      <c r="P34" s="22"/>
      <c r="Q34" s="24"/>
      <c r="R34" s="24"/>
      <c r="S34" s="20"/>
      <c r="V34" s="25"/>
      <c r="W34" s="24"/>
      <c r="X34" s="24"/>
    </row>
    <row r="35" spans="1:34" s="16" customFormat="1">
      <c r="A35" s="23"/>
      <c r="B35" s="20"/>
      <c r="C35" s="20"/>
      <c r="D35" s="20"/>
      <c r="E35" s="20"/>
      <c r="F35" s="20"/>
      <c r="G35" s="20"/>
      <c r="H35" s="20"/>
      <c r="I35" s="43">
        <f>I29+1</f>
        <v>306</v>
      </c>
      <c r="K35" s="81"/>
      <c r="L35" s="7" t="s">
        <v>39</v>
      </c>
      <c r="N35" s="23" t="str">
        <f>CONCATENATE("q", I35)</f>
        <v>q306</v>
      </c>
      <c r="O35" s="90"/>
      <c r="P35" s="22"/>
      <c r="Q35" s="19"/>
      <c r="R35" s="19"/>
      <c r="S35" s="20"/>
      <c r="T35" s="15" t="str">
        <f>CONCATENATE("(Math.floor( (now().getYear() +1900 - (data('",N31,"'))+ 15/365+ (((now().getMonth()-(data('",N30,"')))/12)))))")</f>
        <v>(Math.floor( (now().getYear() +1900 - (data('q305_2'))+ 15/365+ (((now().getMonth()-(data('q305_1')))/12)))))</v>
      </c>
      <c r="V35" s="24"/>
      <c r="W35" s="7"/>
      <c r="X35" s="7"/>
      <c r="Y35" s="16" t="b">
        <v>1</v>
      </c>
    </row>
    <row r="36" spans="1:34" s="16" customFormat="1">
      <c r="A36" s="23"/>
      <c r="B36" s="20"/>
      <c r="C36" s="20"/>
      <c r="D36" s="20"/>
      <c r="E36" s="20"/>
      <c r="F36" s="20"/>
      <c r="G36" s="20"/>
      <c r="H36" s="20"/>
      <c r="I36" s="43"/>
      <c r="J36" s="46" t="s">
        <v>83</v>
      </c>
      <c r="K36" s="81"/>
      <c r="L36" s="7"/>
      <c r="N36" s="23"/>
      <c r="O36" s="90"/>
      <c r="P36" s="22"/>
      <c r="Q36" s="19"/>
      <c r="R36" s="19"/>
      <c r="S36" s="20"/>
      <c r="T36" s="15"/>
      <c r="V36" s="24"/>
      <c r="W36" s="7"/>
      <c r="X36" s="7"/>
    </row>
    <row r="37" spans="1:34" s="16" customFormat="1" ht="208">
      <c r="A37" s="30" t="str">
        <f>CONCATENATE("q", I37)</f>
        <v>q306</v>
      </c>
      <c r="B37" s="82" t="str">
        <f>CONCATENATE("{{data.",N18,"}}'s age")</f>
        <v>{{data.q302}}'s age</v>
      </c>
      <c r="C37" s="36" t="str">
        <f>CONCATENATE("Constraints: ", X37)</f>
        <v>Constraints: Age { 0-99: 98 if don't know, 99 if 100+}. Must be consistent with +/- one year of birth year</v>
      </c>
      <c r="D37" s="24"/>
      <c r="E37" s="83" t="str">
        <f>CONCATENATE("سن"," {{data.",N18,"}} ")</f>
        <v xml:space="preserve">سن {{data.q302}} </v>
      </c>
      <c r="F37" s="36" t="str">
        <f>CONCATENATE("Constraints: ", W37)</f>
        <v>Constraints: العمر {0-99، سجل 98 للإجابة "لا أعرف"، سجل 99 إذا كان العمر 100+ }
يجب أن يكون متسقاً مع العمر المحسوب من سنة الميلاد، في حدود سنة واحدة أقل أو أكثر</v>
      </c>
      <c r="G37" s="24"/>
      <c r="H37" s="24"/>
      <c r="I37" s="38">
        <f>I35</f>
        <v>306</v>
      </c>
      <c r="K37" s="81"/>
      <c r="L37" s="7" t="s">
        <v>30</v>
      </c>
      <c r="N37" s="17" t="s">
        <v>56</v>
      </c>
      <c r="O37" s="95" t="str">
        <f>CONCATENATE(I37,". ",E37)</f>
        <v xml:space="preserve">306. سن {{data.q302}} </v>
      </c>
      <c r="P37" s="20" t="str">
        <f>CONCATENATE(I37,". ",B37)</f>
        <v>306. {{data.q302}}'s age</v>
      </c>
      <c r="Q37" s="122" t="s">
        <v>567</v>
      </c>
      <c r="R37" s="19" t="s">
        <v>555</v>
      </c>
      <c r="S37" s="20" t="b">
        <v>1</v>
      </c>
      <c r="T37" s="14"/>
      <c r="V37" s="25" t="str">
        <f>CONCATENATE("(data('",N37,"') &gt;= 0 &amp;&amp; data('",N37,"') &lt;= 99) &amp;&amp; (((now().getYear() -data('",N31, "') +1900 -1) &lt;=data('",N37,"') &amp;&amp;  (now().getYear()-data('",N31, "') +1900 +1) &gt;=data('",N37,"')) || data('",N37,"') == 98  || data('",N31,"') == 9998  || data('",N37,"') == 99  ) ")</f>
        <v xml:space="preserve">(data('q306') &gt;= 0 &amp;&amp; data('q306') &lt;= 99) &amp;&amp; (((now().getYear() -data('q305_2') +1900 -1) &lt;=data('q306') &amp;&amp;  (now().getYear()-data('q305_2') +1900 +1) &gt;=data('q306')) || data('q306') == 98  || data('q305_2') == 9998  || data('q306') == 99  ) </v>
      </c>
      <c r="W37" s="7" t="str">
        <f>Q37</f>
        <v>العمر {0-99، سجل 98 للإجابة "لا أعرف"، سجل 99 إذا كان العمر 100+ }
يجب أن يكون متسقاً مع العمر المحسوب من سنة الميلاد، في حدود سنة واحدة أقل أو أكثر</v>
      </c>
      <c r="X37" s="7" t="str">
        <f>R37</f>
        <v>Age { 0-99: 98 if don't know, 99 if 100+}. Must be consistent with +/- one year of birth year</v>
      </c>
      <c r="Y37" s="16" t="b">
        <v>1</v>
      </c>
    </row>
    <row r="38" spans="1:34" s="16" customFormat="1">
      <c r="A38" s="30"/>
      <c r="B38" s="82"/>
      <c r="C38" s="82"/>
      <c r="D38" s="24"/>
      <c r="E38" s="83"/>
      <c r="F38" s="83"/>
      <c r="G38" s="24"/>
      <c r="H38" s="24"/>
      <c r="I38" s="43">
        <f>I35+1</f>
        <v>307</v>
      </c>
      <c r="J38" s="16" t="s">
        <v>59</v>
      </c>
      <c r="K38" s="81"/>
      <c r="L38" s="7"/>
      <c r="N38" s="17"/>
      <c r="O38" s="95"/>
      <c r="P38" s="20"/>
      <c r="Q38" s="19"/>
      <c r="R38" s="19"/>
      <c r="S38" s="20"/>
      <c r="T38" s="14"/>
      <c r="V38" s="25"/>
      <c r="W38" s="7"/>
      <c r="X38" s="7"/>
    </row>
    <row r="39" spans="1:34" s="16" customFormat="1" ht="48">
      <c r="A39" s="30" t="str">
        <f>CONCATENATE("q", I39)</f>
        <v>q307_1</v>
      </c>
      <c r="B39" s="82" t="str">
        <f>CONCATENATE("Is {{data.",N18,"}}", " a Sudanese citizen?")</f>
        <v>Is {{data.q302}} a Sudanese citizen?</v>
      </c>
      <c r="C39" s="82"/>
      <c r="D39" s="20" t="str">
        <f>CONCATENATE(INDEX(choices!D:D,MATCH(M39,choices!A:A,0)),"
",IF(M39=INDEX(choices!A:A,MATCH(M39,choices!A:A,0)+1),INDEX(choices!D:D,MATCH(M39,choices!A:A,0)+1),""),IF(M39=INDEX(choices!A:A,MATCH(M39,choices!A:A,0)+1), "
",""),IF(M39=INDEX(choices!A:A,MATCH(M39,choices!A:A,0)+2),INDEX(choices!D:D,MATCH(M39,choices!A:A,0)+2),""),IF(M39=INDEX(choices!A:A,MATCH(M39,choices!A:A,0)+2), "
",""),IF(M39=INDEX(choices!A:A,MATCH(M39,choices!A:A,0)+3),INDEX(choices!D:D,MATCH(M39,choices!A:A,0)+3),""),IF(M39=INDEX(choices!A:A,MATCH(M39,choices!A:A,0)+3), "
",""),IF(M39=INDEX(choices!A:A,MATCH(M39,choices!A:A,0)+4),INDEX(choices!D:D,MATCH(M39,choices!A:A,0)+4),""),IF(M39=INDEX(choices!A:A,MATCH(M39,choices!A:A,0)+4), "
",""),IF(M39=INDEX(choices!A:A,MATCH(M39,choices!A:A,0)+5),INDEX(choices!D:D,MATCH(M39,choices!A:A,0)+5),""),IF(M39=INDEX(choices!A:A,MATCH(M39,choices!A:A,0)+5), "
",""),IF(M39=INDEX(choices!A:A,MATCH(M39,choices!A:A,0)+6),INDEX(choices!D:D,MATCH(M39,choices!A:A,0)+6),""),IF(M39=INDEX(choices!A:A,MATCH(M39,choices!A:A,0)+6), "
",""),IF(M39=INDEX(choices!A:A,MATCH(M39,choices!A:A,0)+7),INDEX(choices!D:D,MATCH(M39,choices!A:A,0)+7),""),IF(M39=INDEX(choices!A:A,MATCH(M39,choices!A:A,0)+7), "
",""),IF(M39=INDEX(choices!A:A,MATCH(M39,choices!A:A,0)+8),INDEX(choices!D:D,MATCH(M39,choices!A:A,0)+8),""),IF(M39=INDEX(choices!A:A,MATCH(M39,choices!A:A,0)+8), "
",""),IF(M39=INDEX(choices!A:A,MATCH(M39,choices!A:A,0)+9),INDEX(choices!D:D,MATCH(M39,choices!A:A,0)+9),""),IF(M39=INDEX(choices!A:A,MATCH(M39,choices!A:A,0)+9), "
",""),IF(M39=INDEX(choices!A:A,MATCH(M39,choices!A:A,0)+10),INDEX(choices!D:D,MATCH(M39,choices!A:A,0)+10),""),IF(M39=INDEX(choices!A:A,MATCH(M39,choices!A:A,0)+10), "
",""),IF(M39=INDEX(choices!A:A,MATCH(M39,choices!A:A,0)+11),INDEX(choices!D:D,MATCH(M39,choices!A:A,0)+11),""),IF(M39=INDEX(choices!A:A,MATCH(M39,choices!A:A,0)+11), "
",""),IF(M39=INDEX(choices!A:A,MATCH(M39,choices!A:A,0)+12),INDEX(choices!D:D,MATCH(M39,choices!A:A,0)+12),""),IF(M39=INDEX(choices!A:A,MATCH(M39,choices!A:A,0)+12), "
",""),IF(M39=INDEX(choices!A:A,MATCH(M39,choices!A:A,0)+13),INDEX(choices!D:D,MATCH(M39,choices!A:A,0)+13),""),IF(M39=INDEX(choices!A:A,MATCH(M39,choices!A:A,0)+13), "
",""),IF(M39=INDEX(choices!A:A,MATCH(M39,choices!A:A,0)+14),INDEX(choices!D:D,MATCH(M39,choices!A:A,0)+14),""),IF(M39=INDEX(choices!A:A,MATCH(M39,choices!A:A,0)+14), "
",""),IF(M39=INDEX(choices!A:A,MATCH(M39,choices!A:A,0)+15),INDEX(choices!D:D,MATCH(M39,choices!A:A,0)+15),""),IF(M39=INDEX(choices!A:A,MATCH(M39,choices!A:A,0)+15), "
",""),IF(M39=INDEX(choices!A:A,MATCH(M39,choices!A:A,0)+16),INDEX(choices!D:D,MATCH(M39,choices!A:A,0)+16),""),IF(M39=INDEX(choices!A:A,MATCH(M39,choices!A:A,0)+16), "
",""),IF(M39=INDEX(choices!A:A,MATCH(M39,choices!A:A,0)+17),INDEX(choices!D:D,MATCH(M39,choices!A:A,0)+17),""),IF(M39=INDEX(choices!A:A,MATCH(M39,choices!A:A,0)+17), "
",""),IF(M39=INDEX(choices!A:A,MATCH(M39,choices!A:A,0)+18),INDEX(choices!D:D,MATCH(M39,choices!A:A,0)+18),""),IF(M39=INDEX(choices!A:A,MATCH(M39,choices!A:A,0)+18), "
",""),IF(M39=INDEX(choices!A:A,MATCH(M39,choices!A:A,0)+19),INDEX(choices!D:D,MATCH(M39,choices!A:A,0)+19),""),IF(M39=INDEX(choices!A:A,MATCH(M39,choices!A:A,0)+19), "
",""),IF(M39=INDEX(choices!A:A,MATCH(M39,choices!A:A,0)+20),INDEX(choices!D:D,MATCH(M39,choices!A:A,0)+20),""),IF(M39=INDEX(choices!A:A,MATCH(M39,choices!A:A,0)+20), "
",""))</f>
        <v xml:space="preserve">1. Yes
2. No
</v>
      </c>
      <c r="E39" s="82" t="str">
        <f>CONCATENATE("هل"," {{data.",N18,"}} ","مواطن سوداني؟")</f>
        <v>هل {{data.q302}} مواطن سوداني؟</v>
      </c>
      <c r="F39" s="83"/>
      <c r="G39" s="20" t="str">
        <f>CONCATENATE(INDEX(choices!C:C,MATCH(M39,choices!A:A,0)),"
",IF(M39=INDEX(choices!A:A,MATCH(M39,choices!A:A,0)+1),INDEX(choices!C:C,MATCH(M39,choices!A:A,0)+1),""),IF(M39=INDEX(choices!A:A,MATCH(M39,choices!A:A,0)+1), "
",""),IF(M39=INDEX(choices!A:A,MATCH(M39,choices!A:A,0)+2),INDEX(choices!C:C,MATCH(M39,choices!A:A,0)+2),""),IF(M39=INDEX(choices!A:A,MATCH(M39,choices!A:A,0)+2), "
",""),IF(M39=INDEX(choices!A:A,MATCH(M39,choices!A:A,0)+3),INDEX(choices!C:C,MATCH(M39,choices!A:A,0)+3),""),IF(M39=INDEX(choices!A:A,MATCH(M39,choices!A:A,0)+3), "
",""),IF(M39=INDEX(choices!A:A,MATCH(M39,choices!A:A,0)+4),INDEX(choices!C:C,MATCH(M39,choices!A:A,0)+4),""),IF(M39=INDEX(choices!A:A,MATCH(M39,choices!A:A,0)+4), "
",""),IF(M39=INDEX(choices!A:A,MATCH(M39,choices!A:A,0)+5),INDEX(choices!C:C,MATCH(M39,choices!A:A,0)+5),""),IF(M39=INDEX(choices!A:A,MATCH(M39,choices!A:A,0)+5), "
",""),IF(M39=INDEX(choices!A:A,MATCH(M39,choices!A:A,0)+6),INDEX(choices!C:C,MATCH(M39,choices!A:A,0)+6),""),IF(M39=INDEX(choices!A:A,MATCH(M39,choices!A:A,0)+6), "
",""),IF(M39=INDEX(choices!A:A,MATCH(M39,choices!A:A,0)+7),INDEX(choices!C:C,MATCH(M39,choices!A:A,0)+7),""),IF(M39=INDEX(choices!A:A,MATCH(M39,choices!A:A,0)+7), "
",""),IF(M39=INDEX(choices!A:A,MATCH(M39,choices!A:A,0)+8),INDEX(choices!C:C,MATCH(M39,choices!A:A,0)+8),""),IF(M39=INDEX(choices!A:A,MATCH(M39,choices!A:A,0)+8), "
",""),IF(M39=INDEX(choices!A:A,MATCH(M39,choices!A:A,0)+9),INDEX(choices!C:C,MATCH(M39,choices!A:A,0)+9),""),IF(M39=INDEX(choices!A:A,MATCH(M39,choices!A:A,0)+9), "
",""),IF(M39=INDEX(choices!A:A,MATCH(M39,choices!A:A,0)+10),INDEX(choices!C:C,MATCH(M39,choices!A:A,0)+10),""),IF(M39=INDEX(choices!A:A,MATCH(M39,choices!A:A,0)+10), "
",""),IF(M39=INDEX(choices!A:A,MATCH(M39,choices!A:A,0)+11),INDEX(choices!C:C,MATCH(M39,choices!A:A,0)+11),""),IF(M39=INDEX(choices!A:A,MATCH(M39,choices!A:A,0)+11), "
",""),IF(M39=INDEX(choices!A:A,MATCH(M39,choices!A:A,0)+12),INDEX(choices!C:C,MATCH(M39,choices!A:A,0)+12),""),IF(M39=INDEX(choices!A:A,MATCH(M39,choices!A:A,0)+12), "
",""),IF(M39=INDEX(choices!A:A,MATCH(M39,choices!A:A,0)+13),INDEX(choices!C:C,MATCH(M39,choices!A:A,0)+13),""),IF(M39=INDEX(choices!A:A,MATCH(M39,choices!A:A,0)+13), "
",""),IF(M39=INDEX(choices!A:A,MATCH(M39,choices!A:A,0)+14),INDEX(choices!C:C,MATCH(M39,choices!A:A,0)+14),""),IF(M39=INDEX(choices!A:A,MATCH(M39,choices!A:A,0)+14), "
",""),IF(M39=INDEX(choices!A:A,MATCH(M39,choices!A:A,0)+15),INDEX(choices!C:C,MATCH(M39,choices!A:A,0)+15),""),IF(M39=INDEX(choices!A:A,MATCH(M39,choices!A:A,0)+15), "
",""),IF(M39=INDEX(choices!A:A,MATCH(M39,choices!A:A,0)+16),INDEX(choices!C:C,MATCH(M39,choices!A:A,0)+16),""),IF(M39=INDEX(choices!A:A,MATCH(M39,choices!A:A,0)+16), "
",""),IF(M39=INDEX(choices!A:A,MATCH(M39,choices!A:A,0)+17),INDEX(choices!C:C,MATCH(M39,choices!A:A,0)+17),""),IF(M39=INDEX(choices!A:A,MATCH(M39,choices!A:A,0)+17), "
",""),IF(M39=INDEX(choices!A:A,MATCH(M39,choices!A:A,0)+18),INDEX(choices!C:C,MATCH(M39,choices!A:A,0)+18),""),IF(M39=INDEX(choices!A:A,MATCH(M39,choices!A:A,0)+18), "
",""),IF(M39=INDEX(choices!A:A,MATCH(M39,choices!A:A,0)+19),INDEX(choices!C:C,MATCH(M39,choices!A:A,0)+19),""),IF(M39=INDEX(choices!A:A,MATCH(M39,choices!A:A,0)+19), "
",""),IF(M39=INDEX(choices!A:A,MATCH(M39,choices!A:A,0)+20),INDEX(choices!C:C,MATCH(M39,choices!A:A,0)+20),""),IF(M39=INDEX(choices!A:A,MATCH(M39,choices!A:A,0)+20), "
","")," ")</f>
        <v xml:space="preserve">1. نعم
2. لا
 </v>
      </c>
      <c r="H39" s="24"/>
      <c r="I39" s="16" t="str">
        <f>CONCATENATE(I38,"_1")</f>
        <v>307_1</v>
      </c>
      <c r="K39" s="81"/>
      <c r="L39" s="16" t="s">
        <v>29</v>
      </c>
      <c r="M39" s="16" t="s">
        <v>50</v>
      </c>
      <c r="N39" s="23" t="str">
        <f>CONCATENATE("q", I39)</f>
        <v>q307_1</v>
      </c>
      <c r="O39" s="95" t="str">
        <f>CONCATENATE(I39,". ",E39)</f>
        <v>307_1. هل {{data.q302}} مواطن سوداني؟</v>
      </c>
      <c r="P39" s="20" t="str">
        <f>CONCATENATE(I39,". ",B39)</f>
        <v>307_1. Is {{data.q302}} a Sudanese citizen?</v>
      </c>
      <c r="Q39" s="19"/>
      <c r="R39" s="19"/>
      <c r="S39" s="20" t="b">
        <v>1</v>
      </c>
      <c r="T39" s="14"/>
      <c r="V39" s="25"/>
      <c r="W39" s="7"/>
      <c r="X39" s="7"/>
      <c r="Y39" s="16" t="b">
        <v>1</v>
      </c>
    </row>
    <row r="40" spans="1:34" s="16" customFormat="1">
      <c r="A40" s="30"/>
      <c r="B40" s="104"/>
      <c r="C40" s="82"/>
      <c r="D40" s="20"/>
      <c r="E40" s="82"/>
      <c r="F40" s="83"/>
      <c r="G40" s="20"/>
      <c r="H40" s="24"/>
      <c r="J40" s="46" t="s">
        <v>82</v>
      </c>
      <c r="K40" s="16" t="str">
        <f>CONCATENATE("selected(data('",N39,"'), '2')")</f>
        <v>selected(data('q307_1'), '2')</v>
      </c>
      <c r="N40" s="23"/>
      <c r="O40" s="95"/>
      <c r="P40" s="20"/>
      <c r="Q40" s="19"/>
      <c r="R40" s="19"/>
      <c r="S40" s="20"/>
      <c r="T40" s="14"/>
      <c r="V40" s="25"/>
      <c r="W40" s="7"/>
      <c r="X40" s="7"/>
    </row>
    <row r="41" spans="1:34" s="16" customFormat="1" ht="48">
      <c r="A41" s="30" t="str">
        <f>CONCATENATE("q", I41)</f>
        <v>q307_2</v>
      </c>
      <c r="B41" s="104" t="str">
        <f>CONCATENATE("What region is {{data.", N18,"}} from?")</f>
        <v>What region is {{data.q302}} from?</v>
      </c>
      <c r="C41" s="22"/>
      <c r="D41" s="20"/>
      <c r="E41" s="90" t="str">
        <f>CONCATENATE("من أي إقليم فى العالم أتى/أتت"," {{data.", N18,"}}","؟")</f>
        <v>من أي إقليم فى العالم أتى/أتت {{data.q302}}؟</v>
      </c>
      <c r="F41" s="83"/>
      <c r="G41" s="24"/>
      <c r="H41" s="24"/>
      <c r="I41" s="16" t="str">
        <f>CONCATENATE(I38,"_2")</f>
        <v>307_2</v>
      </c>
      <c r="K41" s="81"/>
      <c r="L41" s="16" t="s">
        <v>60</v>
      </c>
      <c r="M41" s="16" t="s">
        <v>530</v>
      </c>
      <c r="N41" s="23" t="str">
        <f>CONCATENATE("q", I41)</f>
        <v>q307_2</v>
      </c>
      <c r="O41" s="95" t="str">
        <f>CONCATENATE(I41,". ",E41)</f>
        <v>307_2. من أي إقليم فى العالم أتى/أتت {{data.q302}}؟</v>
      </c>
      <c r="P41" s="20" t="str">
        <f>CONCATENATE(I41,". ",B41)</f>
        <v>307_2. What region is {{data.q302}} from?</v>
      </c>
      <c r="Q41" s="20"/>
      <c r="R41" s="20"/>
      <c r="S41" s="20" t="str">
        <f>K40</f>
        <v>selected(data('q307_1'), '2')</v>
      </c>
      <c r="V41" s="24"/>
      <c r="W41" s="7"/>
      <c r="X41" s="7"/>
      <c r="Y41" s="16" t="b">
        <v>1</v>
      </c>
    </row>
    <row r="42" spans="1:34" s="16" customFormat="1">
      <c r="A42" s="30"/>
      <c r="B42" s="104"/>
      <c r="C42" s="22"/>
      <c r="D42" s="20"/>
      <c r="E42" s="90"/>
      <c r="F42" s="83"/>
      <c r="G42" s="24"/>
      <c r="H42" s="24"/>
      <c r="J42" s="46" t="s">
        <v>83</v>
      </c>
      <c r="K42" s="81"/>
      <c r="N42" s="23"/>
      <c r="O42" s="95"/>
      <c r="P42" s="20"/>
      <c r="Q42" s="20"/>
      <c r="R42" s="20"/>
      <c r="S42" s="20"/>
      <c r="V42" s="24"/>
      <c r="W42" s="7"/>
      <c r="X42" s="7"/>
    </row>
    <row r="43" spans="1:34" s="16" customFormat="1">
      <c r="A43" s="30"/>
      <c r="B43" s="104"/>
      <c r="C43" s="22"/>
      <c r="D43" s="20"/>
      <c r="E43" s="90"/>
      <c r="F43" s="83"/>
      <c r="G43" s="24"/>
      <c r="H43" s="24"/>
      <c r="J43" s="46" t="s">
        <v>1080</v>
      </c>
      <c r="K43" s="16" t="str">
        <f>CONCATENATE(K40, " &amp;&amp; not(selected(data('",N41,"'), '728_جنوب السودان')) &amp;&amp; not(selected(data('",N41,"'), '231_أثيوبيا')) &amp;&amp; not(selected(data('",N41,"'), '818_مصر')) &amp;&amp; not(selected(data('",N41,"'), '148_تشاد'))")</f>
        <v>selected(data('q307_1'), '2') &amp;&amp; not(selected(data('q307_2'), '728_جنوب السودان')) &amp;&amp; not(selected(data('q307_2'), '231_أثيوبيا')) &amp;&amp; not(selected(data('q307_2'), '818_مصر')) &amp;&amp; not(selected(data('q307_2'), '148_تشاد'))</v>
      </c>
      <c r="N43" s="23"/>
      <c r="O43" s="95"/>
      <c r="P43" s="20"/>
      <c r="Q43" s="20"/>
      <c r="R43" s="20"/>
      <c r="S43" s="20"/>
      <c r="V43" s="24"/>
      <c r="W43" s="7"/>
      <c r="X43" s="7"/>
    </row>
    <row r="44" spans="1:34" s="16" customFormat="1" ht="51" customHeight="1">
      <c r="A44" s="30" t="str">
        <f>CONCATENATE("q", I44)</f>
        <v>q307_3</v>
      </c>
      <c r="B44" s="22" t="str">
        <f>CONCATENATE("{{data.",N18, "}}'s nationality")</f>
        <v>{{data.q302}}'s nationality</v>
      </c>
      <c r="C44" s="22"/>
      <c r="D44" s="20"/>
      <c r="E44" s="90" t="str">
        <f>CONCATENATE("ما هي جنسية"," {{data.", N18,"}}","؟")</f>
        <v>ما هي جنسية {{data.q302}}؟</v>
      </c>
      <c r="F44" s="90"/>
      <c r="G44" s="39"/>
      <c r="H44" s="39"/>
      <c r="I44" s="16" t="str">
        <f>CONCATENATE(I38,"_3")</f>
        <v>307_3</v>
      </c>
      <c r="L44" s="16" t="s">
        <v>60</v>
      </c>
      <c r="M44" s="16" t="s">
        <v>67</v>
      </c>
      <c r="N44" s="23" t="str">
        <f>CONCATENATE("q", I44)</f>
        <v>q307_3</v>
      </c>
      <c r="O44" s="95" t="str">
        <f>CONCATENATE(I44,". ",E44)</f>
        <v>307_3. ما هي جنسية {{data.q302}}؟</v>
      </c>
      <c r="P44" s="20" t="str">
        <f>CONCATENATE(I44,". ",B44)</f>
        <v>307_3. {{data.q302}}'s nationality</v>
      </c>
      <c r="Q44" s="20"/>
      <c r="R44" s="20"/>
      <c r="S44" s="20" t="str">
        <f>K43</f>
        <v>selected(data('q307_1'), '2') &amp;&amp; not(selected(data('q307_2'), '728_جنوب السودان')) &amp;&amp; not(selected(data('q307_2'), '231_أثيوبيا')) &amp;&amp; not(selected(data('q307_2'), '818_مصر')) &amp;&amp; not(selected(data('q307_2'), '148_تشاد'))</v>
      </c>
      <c r="U44" s="16" t="str">
        <f>CONCATENATE("choice_item.region=== data('",N41,"')")</f>
        <v>choice_item.region=== data('q307_2')</v>
      </c>
      <c r="V44" s="24"/>
      <c r="W44" s="7"/>
      <c r="X44" s="7"/>
      <c r="Y44" s="16" t="b">
        <v>1</v>
      </c>
    </row>
    <row r="45" spans="1:34" s="16" customFormat="1" ht="16.5" customHeight="1">
      <c r="A45" s="30"/>
      <c r="B45" s="22"/>
      <c r="C45" s="22"/>
      <c r="D45" s="20"/>
      <c r="E45" s="90"/>
      <c r="F45" s="90"/>
      <c r="G45" s="39"/>
      <c r="H45" s="39"/>
      <c r="J45" s="46" t="s">
        <v>531</v>
      </c>
      <c r="N45" s="23"/>
      <c r="O45" s="95"/>
      <c r="P45" s="20"/>
      <c r="Q45" s="20"/>
      <c r="R45" s="20"/>
      <c r="S45" s="20"/>
      <c r="V45" s="24"/>
      <c r="W45" s="7"/>
      <c r="X45" s="7"/>
    </row>
    <row r="46" spans="1:34" s="109" customFormat="1">
      <c r="A46" s="106"/>
      <c r="B46" s="106"/>
      <c r="C46" s="106"/>
      <c r="D46" s="106"/>
      <c r="E46" s="107"/>
      <c r="F46" s="106"/>
      <c r="G46" s="106"/>
      <c r="H46" s="108"/>
      <c r="I46" s="108"/>
      <c r="J46" s="109" t="s">
        <v>57</v>
      </c>
      <c r="O46" s="110"/>
      <c r="P46" s="110"/>
      <c r="Q46" s="110"/>
      <c r="R46" s="110"/>
      <c r="S46" s="111"/>
      <c r="T46" s="111"/>
      <c r="V46" s="112"/>
      <c r="Y46" s="111"/>
    </row>
    <row r="47" spans="1:34" ht="48">
      <c r="B47" t="str">
        <f>CONCATENATE("You are at the end of the record ",settings!$D$7)</f>
        <v>You are at the end of the record 0.3 Individual Data</v>
      </c>
      <c r="E47" s="3" t="str">
        <f>CONCATENATE("وصلت إلى نهاية القسم: ",settings!$C$7)</f>
        <v>وصلت إلى نهاية القسم: 0.3 بيانات الأفراد</v>
      </c>
      <c r="O47" s="36" t="str">
        <f>E47</f>
        <v>وصلت إلى نهاية القسم: 0.3 بيانات الأفراد</v>
      </c>
      <c r="P47" s="89" t="str">
        <f>B47</f>
        <v>You are at the end of the record 0.3 Individual Data</v>
      </c>
    </row>
    <row r="48" spans="1:34" s="7" customFormat="1" ht="48">
      <c r="A48" s="38"/>
      <c r="B48" s="134" t="s">
        <v>1174</v>
      </c>
      <c r="C48" s="135"/>
      <c r="D48" s="135"/>
      <c r="E48" s="58" t="s">
        <v>1175</v>
      </c>
      <c r="F48" s="36"/>
      <c r="G48" s="36"/>
      <c r="H48" s="36"/>
      <c r="I48" s="38"/>
      <c r="L48" s="113" t="s">
        <v>58</v>
      </c>
      <c r="O48" s="36" t="str">
        <f>E48</f>
        <v>انهي القسم حتى تستكمل الزيارة</v>
      </c>
      <c r="P48" s="89" t="str">
        <f>B48</f>
        <v>End Section and Finalize Result as Complete</v>
      </c>
      <c r="Q48" s="24"/>
      <c r="R48" s="24"/>
      <c r="S48" s="24"/>
      <c r="Y48" s="63" t="b">
        <v>1</v>
      </c>
      <c r="AD48" s="63"/>
      <c r="AF48" s="114"/>
      <c r="AG48" s="114"/>
      <c r="AH48" s="114"/>
    </row>
    <row r="49" spans="1:34" s="7" customFormat="1">
      <c r="A49" s="38"/>
      <c r="B49" s="136"/>
      <c r="C49" s="135"/>
      <c r="D49" s="135"/>
      <c r="E49" s="135"/>
      <c r="F49" s="36"/>
      <c r="G49" s="36"/>
      <c r="H49" s="36"/>
      <c r="I49" s="38"/>
      <c r="J49" s="7" t="s">
        <v>59</v>
      </c>
      <c r="L49" s="113"/>
      <c r="O49" s="36"/>
      <c r="P49" s="89"/>
      <c r="Q49" s="24"/>
      <c r="R49" s="24"/>
      <c r="S49" s="24"/>
      <c r="Y49" s="63"/>
      <c r="AD49" s="63"/>
      <c r="AF49" s="114"/>
      <c r="AG49" s="114"/>
      <c r="AH49" s="114"/>
    </row>
    <row r="50" spans="1:34" s="7" customFormat="1" ht="16">
      <c r="A50" s="38"/>
      <c r="B50" s="134" t="s">
        <v>534</v>
      </c>
      <c r="C50" s="135"/>
      <c r="D50" s="135"/>
      <c r="E50" s="135" t="s">
        <v>535</v>
      </c>
      <c r="F50" s="36"/>
      <c r="G50" s="36"/>
      <c r="H50" s="36"/>
      <c r="I50" s="38"/>
      <c r="L50" s="113" t="s">
        <v>536</v>
      </c>
      <c r="O50" s="36" t="str">
        <f>E50</f>
        <v>حفظ الاستمارة</v>
      </c>
      <c r="P50" s="89" t="str">
        <f>B50</f>
        <v>Save form</v>
      </c>
      <c r="Q50" s="24"/>
      <c r="R50" s="24"/>
      <c r="S50" s="24"/>
      <c r="Y50" s="7" t="b">
        <v>1</v>
      </c>
      <c r="AC50" s="63"/>
      <c r="AF50" s="115"/>
      <c r="AG50" s="115"/>
      <c r="AH50" s="115"/>
    </row>
    <row r="52" spans="1:34">
      <c r="I52" s="128"/>
    </row>
    <row r="53" spans="1:34">
      <c r="I53" s="128"/>
    </row>
    <row r="54" spans="1:34">
      <c r="I54" s="128"/>
    </row>
    <row r="55" spans="1:34">
      <c r="I55" s="12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A7" sqref="A7:B7"/>
    </sheetView>
  </sheetViews>
  <sheetFormatPr baseColWidth="10" defaultColWidth="8.83203125" defaultRowHeight="15"/>
  <cols>
    <col min="1" max="2" width="33.6640625" customWidth="1"/>
    <col min="3" max="3" width="13.5" customWidth="1"/>
  </cols>
  <sheetData>
    <row r="1" spans="1:3" ht="16">
      <c r="A1" s="18" t="s">
        <v>77</v>
      </c>
      <c r="B1" s="18" t="s">
        <v>3</v>
      </c>
      <c r="C1" s="18" t="s">
        <v>1082</v>
      </c>
    </row>
    <row r="2" spans="1:3">
      <c r="A2" s="2" t="s">
        <v>75</v>
      </c>
      <c r="B2" s="2" t="s">
        <v>30</v>
      </c>
    </row>
    <row r="3" spans="1:3" ht="16">
      <c r="A3" s="3" t="s">
        <v>106</v>
      </c>
      <c r="B3" s="3" t="s">
        <v>30</v>
      </c>
    </row>
    <row r="4" spans="1:3" ht="16">
      <c r="A4" s="3" t="s">
        <v>107</v>
      </c>
      <c r="B4" s="3" t="s">
        <v>100</v>
      </c>
    </row>
    <row r="5" spans="1:3" ht="16">
      <c r="A5" t="s">
        <v>560</v>
      </c>
      <c r="B5" s="3" t="s">
        <v>561</v>
      </c>
    </row>
    <row r="6" spans="1:3" ht="16">
      <c r="A6" s="3" t="s">
        <v>881</v>
      </c>
      <c r="B6" s="3" t="s">
        <v>100</v>
      </c>
      <c r="C6" s="3" t="s">
        <v>1081</v>
      </c>
    </row>
    <row r="7" spans="1:3">
      <c r="A7" s="132" t="s">
        <v>1170</v>
      </c>
      <c r="B7" s="132" t="s">
        <v>30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7"/>
  <sheetViews>
    <sheetView workbookViewId="0">
      <pane ySplit="1" topLeftCell="A2" activePane="bottomLeft" state="frozen"/>
      <selection activeCell="C1" sqref="C1"/>
      <selection pane="bottomLeft" activeCell="E29" sqref="E29"/>
    </sheetView>
  </sheetViews>
  <sheetFormatPr baseColWidth="10" defaultColWidth="8.83203125" defaultRowHeight="15"/>
  <cols>
    <col min="1" max="1" width="28" bestFit="1" customWidth="1"/>
    <col min="2" max="2" width="12.1640625" bestFit="1" customWidth="1"/>
    <col min="3" max="3" width="12.6640625" bestFit="1" customWidth="1"/>
    <col min="4" max="4" width="16.5" customWidth="1"/>
    <col min="5" max="5" width="19.5" bestFit="1" customWidth="1"/>
    <col min="6" max="6" width="15" bestFit="1" customWidth="1"/>
    <col min="7" max="7" width="43.33203125" customWidth="1"/>
    <col min="8" max="8" width="55.6640625" bestFit="1" customWidth="1"/>
    <col min="9" max="11" width="57.5" customWidth="1"/>
    <col min="12" max="12" width="12.1640625" customWidth="1"/>
    <col min="13" max="13" width="8.83203125" style="23"/>
    <col min="14" max="15" width="13" style="23" customWidth="1"/>
    <col min="16" max="16384" width="8.83203125" style="23"/>
  </cols>
  <sheetData>
    <row r="1" spans="1:15" s="10" customFormat="1">
      <c r="A1" s="10" t="s">
        <v>42</v>
      </c>
      <c r="B1" s="10" t="s">
        <v>43</v>
      </c>
      <c r="C1" s="10" t="s">
        <v>44</v>
      </c>
      <c r="D1" s="10" t="s">
        <v>45</v>
      </c>
      <c r="E1" s="11" t="s">
        <v>46</v>
      </c>
      <c r="F1" s="11" t="s">
        <v>47</v>
      </c>
      <c r="G1" s="11" t="s">
        <v>48</v>
      </c>
      <c r="H1" s="11" t="s">
        <v>49</v>
      </c>
      <c r="I1" s="11" t="s">
        <v>0</v>
      </c>
      <c r="J1" s="98" t="s">
        <v>524</v>
      </c>
      <c r="K1" s="99" t="s">
        <v>525</v>
      </c>
      <c r="L1" s="31" t="s">
        <v>78</v>
      </c>
      <c r="M1" s="10" t="s">
        <v>570</v>
      </c>
      <c r="N1" s="10" t="s">
        <v>0</v>
      </c>
      <c r="O1" s="10" t="s">
        <v>0</v>
      </c>
    </row>
    <row r="2" spans="1:15" ht="17">
      <c r="A2" s="3" t="s">
        <v>582</v>
      </c>
      <c r="B2" s="3" t="s">
        <v>41</v>
      </c>
      <c r="C2" s="3"/>
      <c r="D2" s="3"/>
      <c r="E2" s="27" t="s">
        <v>22</v>
      </c>
      <c r="F2" s="27" t="s">
        <v>22</v>
      </c>
      <c r="G2" s="3" t="s">
        <v>577</v>
      </c>
      <c r="H2" s="27" t="s">
        <v>578</v>
      </c>
      <c r="I2" s="42" t="s">
        <v>98</v>
      </c>
      <c r="J2" s="100" t="s">
        <v>526</v>
      </c>
      <c r="K2" s="100" t="s">
        <v>526</v>
      </c>
      <c r="L2" s="6"/>
      <c r="M2" s="71" t="s">
        <v>569</v>
      </c>
    </row>
    <row r="3" spans="1:15" s="20" customFormat="1">
      <c r="A3" s="3"/>
      <c r="B3" s="3"/>
      <c r="C3" s="3"/>
      <c r="D3" s="3"/>
      <c r="E3" s="27"/>
      <c r="F3" s="27"/>
      <c r="G3" s="3"/>
      <c r="H3" s="27"/>
      <c r="I3" s="42"/>
      <c r="J3" s="42"/>
      <c r="K3" s="42"/>
      <c r="L3" s="3"/>
    </row>
    <row r="4" spans="1:15" s="16" customFormat="1" ht="17">
      <c r="A4" s="9" t="s">
        <v>115</v>
      </c>
      <c r="B4" s="2" t="s">
        <v>41</v>
      </c>
      <c r="C4" s="2"/>
      <c r="D4" s="2"/>
      <c r="E4" t="s">
        <v>22</v>
      </c>
      <c r="F4" t="s">
        <v>22</v>
      </c>
      <c r="G4" s="3" t="s">
        <v>116</v>
      </c>
      <c r="H4" s="27" t="s">
        <v>117</v>
      </c>
      <c r="I4" s="42" t="s">
        <v>98</v>
      </c>
      <c r="J4" s="100" t="s">
        <v>526</v>
      </c>
      <c r="K4" s="100" t="s">
        <v>526</v>
      </c>
      <c r="L4"/>
      <c r="M4" s="71" t="s">
        <v>569</v>
      </c>
    </row>
    <row r="5" spans="1:15" s="16" customFormat="1">
      <c r="A5" s="9"/>
      <c r="B5" s="2"/>
      <c r="C5" s="2"/>
      <c r="D5" s="2"/>
      <c r="E5" s="58"/>
      <c r="F5"/>
      <c r="G5" s="3"/>
      <c r="H5" s="27"/>
      <c r="I5" s="42"/>
      <c r="J5" s="42"/>
      <c r="K5" s="42"/>
      <c r="L5"/>
      <c r="M5" s="71"/>
    </row>
    <row r="6" spans="1:15" customFormat="1" ht="17">
      <c r="A6" t="s">
        <v>99</v>
      </c>
      <c r="B6" t="s">
        <v>41</v>
      </c>
      <c r="E6" t="s">
        <v>22</v>
      </c>
      <c r="F6" t="s">
        <v>22</v>
      </c>
      <c r="G6" s="12" t="s">
        <v>867</v>
      </c>
      <c r="H6" s="12" t="s">
        <v>868</v>
      </c>
      <c r="I6" t="s">
        <v>98</v>
      </c>
      <c r="J6" s="100" t="s">
        <v>526</v>
      </c>
      <c r="K6" s="100" t="s">
        <v>526</v>
      </c>
      <c r="M6" s="105" t="s">
        <v>569</v>
      </c>
    </row>
    <row r="7" spans="1:15" customFormat="1">
      <c r="E7" s="58"/>
    </row>
    <row r="8" spans="1:15" customFormat="1" ht="17">
      <c r="A8" t="s">
        <v>97</v>
      </c>
      <c r="B8" t="s">
        <v>41</v>
      </c>
      <c r="E8" t="s">
        <v>22</v>
      </c>
      <c r="F8" t="s">
        <v>22</v>
      </c>
      <c r="G8" s="12" t="s">
        <v>867</v>
      </c>
      <c r="H8" s="12" t="s">
        <v>869</v>
      </c>
      <c r="I8" t="s">
        <v>98</v>
      </c>
      <c r="J8" s="100" t="s">
        <v>526</v>
      </c>
      <c r="K8" s="100" t="s">
        <v>526</v>
      </c>
      <c r="M8" s="105" t="s">
        <v>569</v>
      </c>
    </row>
    <row r="9" spans="1:15">
      <c r="D9" s="3"/>
      <c r="E9" s="58"/>
    </row>
    <row r="10" spans="1:15" s="16" customFormat="1" ht="16">
      <c r="A10" s="2" t="s">
        <v>530</v>
      </c>
      <c r="B10" s="2" t="s">
        <v>556</v>
      </c>
      <c r="C10" s="2" t="s">
        <v>557</v>
      </c>
      <c r="D10" s="6" t="s">
        <v>558</v>
      </c>
      <c r="E10" s="2"/>
      <c r="F10" s="2"/>
      <c r="G10" s="2"/>
      <c r="H10" s="2"/>
      <c r="I10" s="72" t="s">
        <v>98</v>
      </c>
      <c r="J10" s="119" t="s">
        <v>526</v>
      </c>
      <c r="K10" s="119" t="s">
        <v>526</v>
      </c>
      <c r="L10" s="2"/>
    </row>
    <row r="11" spans="1:15" s="16" customFormat="1" ht="16">
      <c r="A11" s="2" t="s">
        <v>67</v>
      </c>
      <c r="B11" s="2" t="s">
        <v>556</v>
      </c>
      <c r="C11" s="2" t="s">
        <v>557</v>
      </c>
      <c r="D11" s="6" t="s">
        <v>559</v>
      </c>
      <c r="E11" s="2"/>
      <c r="F11" s="2"/>
      <c r="G11" s="2"/>
      <c r="H11" s="2"/>
      <c r="I11" s="72" t="s">
        <v>98</v>
      </c>
      <c r="J11" s="119" t="s">
        <v>526</v>
      </c>
      <c r="K11" s="119" t="s">
        <v>526</v>
      </c>
      <c r="L11" s="2"/>
    </row>
    <row r="12" spans="1:15" s="7" customForma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5" s="7" customFormat="1" ht="17">
      <c r="A13" s="20" t="s">
        <v>562</v>
      </c>
      <c r="B13" s="20" t="s">
        <v>41</v>
      </c>
      <c r="C13" s="20"/>
      <c r="D13" s="20"/>
      <c r="E13" s="67" t="s">
        <v>22</v>
      </c>
      <c r="F13" s="67" t="s">
        <v>22</v>
      </c>
      <c r="G13" s="20" t="s">
        <v>565</v>
      </c>
      <c r="H13" s="67" t="s">
        <v>566</v>
      </c>
      <c r="I13" s="62" t="s">
        <v>98</v>
      </c>
      <c r="J13" s="121" t="s">
        <v>526</v>
      </c>
      <c r="K13" s="121" t="s">
        <v>526</v>
      </c>
    </row>
    <row r="14" spans="1:15" s="7" customForma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5" s="16" customFormat="1" ht="16">
      <c r="A15" s="2"/>
      <c r="B15" s="2"/>
      <c r="C15" s="2"/>
      <c r="D15" s="6"/>
      <c r="E15" s="2"/>
      <c r="F15" s="2"/>
      <c r="G15" s="2"/>
      <c r="H15" s="2"/>
      <c r="I15" s="72"/>
      <c r="J15" s="100"/>
      <c r="K15" s="100"/>
      <c r="L15" s="2"/>
    </row>
    <row r="16" spans="1:15" s="16" customFormat="1" ht="16">
      <c r="A16" s="2"/>
      <c r="B16" s="2"/>
      <c r="C16" s="2"/>
      <c r="D16" s="6"/>
      <c r="E16" s="2"/>
      <c r="F16" s="2"/>
      <c r="G16" s="2"/>
      <c r="H16" s="2"/>
      <c r="I16" s="72"/>
      <c r="J16" s="100"/>
      <c r="K16" s="100"/>
      <c r="L16" s="2"/>
    </row>
    <row r="17" spans="1:15" s="30" customFormat="1">
      <c r="A17" s="28"/>
      <c r="B17" s="28"/>
      <c r="C17" s="28"/>
      <c r="D17" s="32"/>
      <c r="E17" s="28"/>
      <c r="F17" s="28"/>
      <c r="G17" s="28"/>
      <c r="H17" s="28"/>
      <c r="I17" s="28"/>
      <c r="J17" s="28"/>
      <c r="K17" s="28"/>
      <c r="L17" s="28"/>
    </row>
    <row r="18" spans="1:15" s="24" customFormat="1" ht="16">
      <c r="A18" s="32"/>
      <c r="B18" s="32"/>
      <c r="C18" s="32"/>
      <c r="D18" s="32"/>
      <c r="E18" s="59"/>
      <c r="F18" s="59"/>
      <c r="G18" s="61"/>
      <c r="H18" s="61"/>
      <c r="I18" s="62"/>
      <c r="J18" s="42"/>
      <c r="K18" s="100"/>
      <c r="L18" s="32"/>
    </row>
    <row r="19" spans="1:15" s="16" customFormat="1" ht="16">
      <c r="A19" s="20"/>
      <c r="B19" s="29"/>
      <c r="C19" s="29"/>
      <c r="D19" s="29"/>
      <c r="E19" s="68"/>
      <c r="F19" s="68"/>
      <c r="G19" s="29"/>
      <c r="H19" s="58"/>
      <c r="I19" s="69"/>
      <c r="J19" s="100"/>
      <c r="K19" s="100"/>
      <c r="L19" s="29"/>
      <c r="M19" s="25"/>
      <c r="N19" s="25"/>
      <c r="O19" s="25"/>
    </row>
    <row r="20" spans="1:15" ht="16">
      <c r="D20" s="3"/>
      <c r="F20" s="23"/>
      <c r="G20" s="16"/>
      <c r="H20" s="16"/>
      <c r="J20" s="100"/>
      <c r="K20" s="100"/>
    </row>
    <row r="21" spans="1:15">
      <c r="A21" s="65"/>
      <c r="B21" s="32"/>
      <c r="E21" s="64"/>
      <c r="F21" s="64"/>
      <c r="G21" s="3"/>
      <c r="H21" s="3"/>
      <c r="I21" s="3"/>
      <c r="J21" s="3"/>
      <c r="K21" s="3"/>
    </row>
    <row r="22" spans="1:15" ht="16">
      <c r="E22" s="64"/>
      <c r="F22" s="64"/>
      <c r="G22" s="58"/>
      <c r="H22" s="58"/>
      <c r="J22" s="42"/>
      <c r="K22" s="100"/>
    </row>
    <row r="23" spans="1:15" ht="16">
      <c r="A23" s="3"/>
      <c r="E23" s="64"/>
      <c r="F23" s="64"/>
      <c r="J23" s="100"/>
      <c r="K23" s="100"/>
      <c r="L23" s="28"/>
    </row>
    <row r="24" spans="1:15" ht="16">
      <c r="A24" s="3"/>
      <c r="B24" s="29"/>
      <c r="C24" s="29"/>
      <c r="D24" s="29"/>
      <c r="E24" s="64"/>
      <c r="F24" s="64"/>
      <c r="G24" s="29"/>
      <c r="H24" s="58"/>
      <c r="I24" s="69"/>
      <c r="J24" s="100"/>
      <c r="K24" s="100"/>
      <c r="L24" s="28"/>
    </row>
    <row r="25" spans="1:15" ht="16">
      <c r="A25" s="20"/>
      <c r="B25" s="23"/>
      <c r="C25" s="23"/>
      <c r="D25" s="23"/>
      <c r="E25" s="73"/>
      <c r="F25" s="73"/>
      <c r="G25" s="60"/>
      <c r="H25" s="60"/>
      <c r="I25" s="23"/>
      <c r="J25" s="100"/>
      <c r="K25" s="100"/>
      <c r="L25" s="23"/>
    </row>
    <row r="26" spans="1:15" s="16" customFormat="1">
      <c r="A26" s="65"/>
      <c r="B26" s="6"/>
      <c r="C26" s="2"/>
      <c r="D26" s="2"/>
      <c r="E26" s="74"/>
      <c r="F26" s="74"/>
      <c r="G26" s="2"/>
      <c r="H26" s="2"/>
      <c r="I26" s="3"/>
      <c r="J26" s="3"/>
      <c r="K26" s="3"/>
      <c r="L26" s="2"/>
    </row>
    <row r="27" spans="1:15" ht="16">
      <c r="E27" s="64"/>
      <c r="F27" s="64"/>
      <c r="G27" s="58"/>
      <c r="H27" s="58"/>
      <c r="J27" s="42"/>
      <c r="K27" s="100"/>
    </row>
    <row r="28" spans="1:15" ht="16">
      <c r="A28" s="3"/>
      <c r="E28" s="64"/>
      <c r="F28" s="64"/>
      <c r="J28" s="100"/>
      <c r="K28" s="100"/>
      <c r="L28" s="28"/>
    </row>
    <row r="29" spans="1:15" ht="16">
      <c r="A29" s="3"/>
      <c r="B29" s="29"/>
      <c r="C29" s="29"/>
      <c r="D29" s="29"/>
      <c r="E29" s="64"/>
      <c r="F29" s="64"/>
      <c r="G29" s="29"/>
      <c r="H29" s="58"/>
      <c r="I29" s="69"/>
      <c r="J29" s="100"/>
      <c r="K29" s="100"/>
      <c r="L29" s="28"/>
    </row>
    <row r="30" spans="1:15" ht="16">
      <c r="J30" s="100"/>
      <c r="K30" s="100"/>
    </row>
    <row r="31" spans="1:15">
      <c r="A31" s="65"/>
      <c r="E31" s="64"/>
      <c r="F31" s="64"/>
      <c r="G31" s="2"/>
      <c r="H31" s="2"/>
      <c r="I31" s="3"/>
      <c r="J31" s="3"/>
      <c r="K31" s="3"/>
    </row>
    <row r="32" spans="1:15" s="20" customFormat="1" ht="16">
      <c r="E32" s="64"/>
      <c r="F32" s="64"/>
      <c r="H32" s="67"/>
      <c r="I32" s="62"/>
      <c r="J32" s="42"/>
      <c r="K32" s="100"/>
    </row>
    <row r="33" spans="1:15" ht="16">
      <c r="J33" s="100"/>
      <c r="K33" s="100"/>
    </row>
    <row r="34" spans="1:15">
      <c r="A34" s="66"/>
      <c r="E34" s="64"/>
      <c r="F34" s="64"/>
      <c r="G34" s="2"/>
      <c r="H34" s="2"/>
      <c r="I34" s="3"/>
      <c r="J34" s="3"/>
      <c r="K34" s="3"/>
    </row>
    <row r="35" spans="1:15" ht="51" customHeight="1">
      <c r="J35" s="101"/>
      <c r="K35" s="100"/>
    </row>
    <row r="36" spans="1:15" ht="16">
      <c r="A36" s="70"/>
      <c r="E36" s="64"/>
      <c r="F36" s="64"/>
      <c r="G36" s="2"/>
      <c r="H36" s="2"/>
      <c r="I36" s="3"/>
      <c r="J36" s="100"/>
      <c r="K36" s="100"/>
    </row>
    <row r="37" spans="1:15" s="20" customFormat="1" ht="51" customHeight="1">
      <c r="A37" s="60"/>
      <c r="E37" s="64"/>
      <c r="F37" s="64"/>
      <c r="H37" s="67"/>
      <c r="I37" s="62"/>
      <c r="J37" s="100"/>
      <c r="K37" s="100"/>
    </row>
    <row r="38" spans="1:15" ht="16">
      <c r="J38" s="100"/>
      <c r="K38" s="100"/>
    </row>
    <row r="39" spans="1:15" ht="16">
      <c r="J39" s="100"/>
      <c r="K39" s="100"/>
    </row>
    <row r="40" spans="1:15" ht="16">
      <c r="J40" s="100"/>
      <c r="K40" s="100"/>
    </row>
    <row r="41" spans="1:15" ht="16">
      <c r="J41" s="42"/>
      <c r="K41" s="100"/>
    </row>
    <row r="42" spans="1:15" ht="16">
      <c r="E42" s="20"/>
      <c r="J42" s="100"/>
      <c r="K42" s="100"/>
    </row>
    <row r="43" spans="1:15" ht="16">
      <c r="A43" s="23"/>
      <c r="B43" s="23"/>
      <c r="C43" s="23"/>
      <c r="D43" s="23"/>
      <c r="E43" s="23"/>
      <c r="F43" s="23"/>
      <c r="G43" s="23"/>
      <c r="H43" s="23"/>
      <c r="I43" s="23"/>
      <c r="J43" s="100"/>
      <c r="K43" s="100"/>
      <c r="L43" s="23"/>
    </row>
    <row r="44" spans="1:15" ht="16">
      <c r="A44" s="23"/>
      <c r="B44" s="23"/>
      <c r="C44" s="23"/>
      <c r="D44" s="23"/>
      <c r="E44" s="23"/>
      <c r="F44" s="23"/>
      <c r="G44" s="23"/>
      <c r="H44" s="23"/>
      <c r="I44" s="23"/>
      <c r="J44" s="100"/>
      <c r="K44" s="100"/>
      <c r="L44" s="23"/>
    </row>
    <row r="46" spans="1:15" ht="16">
      <c r="A46" s="105"/>
      <c r="B46" s="105"/>
      <c r="C46" s="105"/>
      <c r="D46" s="105"/>
      <c r="E46" s="105"/>
      <c r="F46" s="105"/>
      <c r="G46" s="105"/>
      <c r="H46" s="105"/>
      <c r="I46" s="105"/>
      <c r="J46" s="100"/>
      <c r="K46" s="100"/>
      <c r="L46" s="105"/>
      <c r="M46" s="105"/>
      <c r="N46" s="105"/>
      <c r="O46" s="105"/>
    </row>
    <row r="47" spans="1:15" ht="16">
      <c r="A47" s="23"/>
      <c r="B47" s="23"/>
      <c r="C47" s="23"/>
      <c r="D47" s="23"/>
      <c r="E47" s="64"/>
      <c r="F47" s="64"/>
      <c r="G47" s="23"/>
      <c r="H47" s="23"/>
      <c r="I47" s="23"/>
      <c r="J47" s="100"/>
      <c r="K47" s="100"/>
      <c r="L47" s="2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7"/>
  <sheetViews>
    <sheetView tabSelected="1" workbookViewId="0">
      <pane ySplit="1" topLeftCell="A2" activePane="bottomLeft" state="frozen"/>
      <selection pane="bottomLeft" activeCell="C12" sqref="C12"/>
    </sheetView>
  </sheetViews>
  <sheetFormatPr baseColWidth="10" defaultColWidth="8.83203125" defaultRowHeight="15"/>
  <cols>
    <col min="1" max="1" width="17.83203125" customWidth="1"/>
    <col min="2" max="2" width="13.5" customWidth="1"/>
    <col min="3" max="3" width="16.5" style="44" customWidth="1"/>
    <col min="4" max="4" width="20.33203125" customWidth="1"/>
    <col min="5" max="5" width="11.1640625" customWidth="1"/>
  </cols>
  <sheetData>
    <row r="1" spans="1:5" s="4" customFormat="1" ht="12.75" customHeight="1">
      <c r="A1" s="4" t="s">
        <v>23</v>
      </c>
      <c r="B1" s="4" t="s">
        <v>24</v>
      </c>
      <c r="C1" s="18" t="s">
        <v>514</v>
      </c>
      <c r="D1" s="96" t="s">
        <v>515</v>
      </c>
      <c r="E1" s="4" t="s">
        <v>0</v>
      </c>
    </row>
    <row r="2" spans="1:5" s="4" customFormat="1" ht="12.75" customHeight="1">
      <c r="C2" s="18"/>
      <c r="D2" s="96"/>
    </row>
    <row r="3" spans="1:5" s="126" customFormat="1" ht="13.5" customHeight="1">
      <c r="A3" s="123" t="s">
        <v>575</v>
      </c>
      <c r="B3" s="124" t="str">
        <f>"1"</f>
        <v>1</v>
      </c>
      <c r="C3" s="53" t="s">
        <v>63</v>
      </c>
      <c r="D3" s="125" t="s">
        <v>51</v>
      </c>
    </row>
    <row r="4" spans="1:5" s="4" customFormat="1" ht="12.75" customHeight="1">
      <c r="C4" s="18"/>
      <c r="D4" s="96"/>
    </row>
    <row r="5" spans="1:5" s="48" customFormat="1">
      <c r="A5" s="51" t="s">
        <v>50</v>
      </c>
      <c r="B5" s="52" t="str">
        <f>"1"</f>
        <v>1</v>
      </c>
      <c r="C5" s="53" t="s">
        <v>63</v>
      </c>
      <c r="D5" s="51" t="s">
        <v>51</v>
      </c>
      <c r="E5" s="54"/>
    </row>
    <row r="6" spans="1:5" s="48" customFormat="1">
      <c r="A6" s="51" t="s">
        <v>50</v>
      </c>
      <c r="B6" s="52" t="str">
        <f>"2"</f>
        <v>2</v>
      </c>
      <c r="C6" s="53" t="s">
        <v>64</v>
      </c>
      <c r="D6" s="51" t="s">
        <v>52</v>
      </c>
      <c r="E6" s="54"/>
    </row>
    <row r="7" spans="1:5">
      <c r="A7" s="12"/>
      <c r="B7" s="13"/>
      <c r="C7" s="47"/>
      <c r="D7" s="12"/>
      <c r="E7" s="3"/>
    </row>
    <row r="8" spans="1:5" s="48" customFormat="1">
      <c r="A8" s="48" t="s">
        <v>53</v>
      </c>
      <c r="B8" s="49" t="str">
        <f>"1"</f>
        <v>1</v>
      </c>
      <c r="C8" s="50" t="s">
        <v>65</v>
      </c>
      <c r="D8" s="48" t="s">
        <v>54</v>
      </c>
    </row>
    <row r="9" spans="1:5" s="48" customFormat="1">
      <c r="A9" s="48" t="s">
        <v>53</v>
      </c>
      <c r="B9" s="49" t="str">
        <f>"2"</f>
        <v>2</v>
      </c>
      <c r="C9" s="50" t="s">
        <v>66</v>
      </c>
      <c r="D9" s="48" t="s">
        <v>55</v>
      </c>
    </row>
    <row r="10" spans="1:5">
      <c r="B10" s="8"/>
    </row>
    <row r="11" spans="1:5" s="48" customFormat="1" ht="16">
      <c r="A11" s="48" t="s">
        <v>31</v>
      </c>
      <c r="B11" s="49" t="str">
        <f>"1"</f>
        <v>1</v>
      </c>
      <c r="C11" s="75" t="s">
        <v>1208</v>
      </c>
      <c r="D11" s="48" t="s">
        <v>32</v>
      </c>
    </row>
    <row r="12" spans="1:5" s="48" customFormat="1" ht="16">
      <c r="A12" s="48" t="s">
        <v>31</v>
      </c>
      <c r="B12" s="49" t="str">
        <f>"2"</f>
        <v>2</v>
      </c>
      <c r="C12" s="75" t="s">
        <v>477</v>
      </c>
      <c r="D12" s="48" t="s">
        <v>25</v>
      </c>
    </row>
    <row r="13" spans="1:5" s="48" customFormat="1" ht="16">
      <c r="A13" s="48" t="s">
        <v>31</v>
      </c>
      <c r="B13" s="49" t="str">
        <f>"3"</f>
        <v>3</v>
      </c>
      <c r="C13" s="75" t="s">
        <v>478</v>
      </c>
      <c r="D13" s="48" t="s">
        <v>33</v>
      </c>
    </row>
    <row r="14" spans="1:5" s="76" customFormat="1">
      <c r="A14" s="76" t="s">
        <v>31</v>
      </c>
      <c r="B14" s="49" t="str">
        <f>"4"</f>
        <v>4</v>
      </c>
      <c r="C14" s="77" t="s">
        <v>573</v>
      </c>
      <c r="D14" s="76" t="s">
        <v>572</v>
      </c>
    </row>
    <row r="15" spans="1:5" s="48" customFormat="1" ht="16">
      <c r="A15" s="48" t="s">
        <v>31</v>
      </c>
      <c r="B15" s="49" t="str">
        <f>"5"</f>
        <v>5</v>
      </c>
      <c r="C15" s="75" t="s">
        <v>479</v>
      </c>
      <c r="D15" s="48" t="s">
        <v>34</v>
      </c>
    </row>
    <row r="16" spans="1:5" s="48" customFormat="1" ht="16">
      <c r="A16" s="48" t="s">
        <v>31</v>
      </c>
      <c r="B16" s="49" t="str">
        <f>"6"</f>
        <v>6</v>
      </c>
      <c r="C16" s="75" t="s">
        <v>480</v>
      </c>
      <c r="D16" s="48" t="s">
        <v>26</v>
      </c>
    </row>
    <row r="17" spans="1:4" s="48" customFormat="1" ht="16">
      <c r="A17" s="48" t="s">
        <v>31</v>
      </c>
      <c r="B17" s="49" t="str">
        <f>"7"</f>
        <v>7</v>
      </c>
      <c r="C17" s="75" t="s">
        <v>481</v>
      </c>
      <c r="D17" s="48" t="s">
        <v>27</v>
      </c>
    </row>
    <row r="18" spans="1:4" s="48" customFormat="1" ht="16">
      <c r="A18" s="48" t="s">
        <v>31</v>
      </c>
      <c r="B18" s="49" t="str">
        <f>"8"</f>
        <v>8</v>
      </c>
      <c r="C18" s="75" t="s">
        <v>482</v>
      </c>
      <c r="D18" s="48" t="s">
        <v>35</v>
      </c>
    </row>
    <row r="19" spans="1:4" s="48" customFormat="1" ht="16">
      <c r="A19" s="48" t="s">
        <v>31</v>
      </c>
      <c r="B19" s="49" t="str">
        <f>"9"</f>
        <v>9</v>
      </c>
      <c r="C19" s="75" t="s">
        <v>483</v>
      </c>
      <c r="D19" s="48" t="s">
        <v>36</v>
      </c>
    </row>
    <row r="20" spans="1:4" s="48" customFormat="1" ht="16">
      <c r="A20" s="48" t="s">
        <v>31</v>
      </c>
      <c r="B20" s="49" t="str">
        <f>"10"</f>
        <v>10</v>
      </c>
      <c r="C20" s="75" t="s">
        <v>484</v>
      </c>
      <c r="D20" s="48" t="s">
        <v>28</v>
      </c>
    </row>
    <row r="21" spans="1:4" s="48" customFormat="1" ht="16">
      <c r="A21" s="48" t="s">
        <v>31</v>
      </c>
      <c r="B21" s="49" t="str">
        <f>"97"</f>
        <v>97</v>
      </c>
      <c r="C21" s="75" t="s">
        <v>527</v>
      </c>
      <c r="D21" s="48" t="s">
        <v>528</v>
      </c>
    </row>
    <row r="22" spans="1:4" s="23" customFormat="1">
      <c r="B22" s="55"/>
      <c r="C22" s="43"/>
    </row>
    <row r="23" spans="1:4" s="76" customFormat="1">
      <c r="A23" s="76" t="s">
        <v>485</v>
      </c>
      <c r="B23" s="76" t="str">
        <f>"1"</f>
        <v>1</v>
      </c>
      <c r="C23" s="76" t="s">
        <v>486</v>
      </c>
      <c r="D23" s="76" t="s">
        <v>487</v>
      </c>
    </row>
    <row r="24" spans="1:4" s="76" customFormat="1">
      <c r="A24" s="76" t="s">
        <v>485</v>
      </c>
      <c r="B24" s="76" t="str">
        <f>"2"</f>
        <v>2</v>
      </c>
      <c r="C24" s="76" t="s">
        <v>488</v>
      </c>
      <c r="D24" s="76" t="s">
        <v>489</v>
      </c>
    </row>
    <row r="25" spans="1:4" s="76" customFormat="1">
      <c r="A25" s="76" t="s">
        <v>485</v>
      </c>
      <c r="B25" s="76" t="str">
        <f>"3"</f>
        <v>3</v>
      </c>
      <c r="C25" s="76" t="s">
        <v>490</v>
      </c>
      <c r="D25" s="76" t="s">
        <v>491</v>
      </c>
    </row>
    <row r="26" spans="1:4" s="76" customFormat="1">
      <c r="A26" s="76" t="s">
        <v>485</v>
      </c>
      <c r="B26" s="76" t="str">
        <f>"4"</f>
        <v>4</v>
      </c>
      <c r="C26" s="76" t="s">
        <v>492</v>
      </c>
      <c r="D26" s="76" t="s">
        <v>493</v>
      </c>
    </row>
    <row r="27" spans="1:4" s="76" customFormat="1">
      <c r="A27" s="76" t="s">
        <v>485</v>
      </c>
      <c r="B27" s="76" t="str">
        <f>"98"</f>
        <v>98</v>
      </c>
      <c r="C27" s="76" t="s">
        <v>494</v>
      </c>
      <c r="D27" s="76" t="s">
        <v>495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82"/>
  <sheetViews>
    <sheetView zoomScale="110" zoomScaleNormal="110" workbookViewId="0">
      <pane ySplit="1" topLeftCell="A11" activePane="bottomLeft" state="frozen"/>
      <selection pane="bottomLeft" activeCell="I27" sqref="I27"/>
    </sheetView>
  </sheetViews>
  <sheetFormatPr baseColWidth="10" defaultColWidth="8.83203125" defaultRowHeight="15"/>
  <cols>
    <col min="1" max="1" width="27" customWidth="1"/>
    <col min="2" max="2" width="16.6640625" customWidth="1"/>
    <col min="5" max="5" width="14.6640625" style="130" customWidth="1"/>
    <col min="6" max="16384" width="8.83203125" style="3"/>
  </cols>
  <sheetData>
    <row r="1" spans="1:5" s="1" customFormat="1">
      <c r="A1" s="5" t="s">
        <v>5</v>
      </c>
      <c r="B1" s="5" t="s">
        <v>3</v>
      </c>
      <c r="C1" s="5" t="s">
        <v>870</v>
      </c>
      <c r="D1" s="5" t="s">
        <v>870</v>
      </c>
      <c r="E1" s="137" t="s">
        <v>870</v>
      </c>
    </row>
    <row r="2" spans="1:5" s="1" customFormat="1">
      <c r="A2" t="s">
        <v>37</v>
      </c>
      <c r="B2" t="s">
        <v>10</v>
      </c>
      <c r="C2" t="s">
        <v>871</v>
      </c>
      <c r="D2" t="s">
        <v>872</v>
      </c>
    </row>
    <row r="3" spans="1:5">
      <c r="A3" t="s">
        <v>76</v>
      </c>
      <c r="B3" t="s">
        <v>30</v>
      </c>
      <c r="C3" t="s">
        <v>871</v>
      </c>
      <c r="D3" t="s">
        <v>872</v>
      </c>
    </row>
    <row r="4" spans="1:5">
      <c r="A4" t="s">
        <v>56</v>
      </c>
      <c r="B4" t="s">
        <v>30</v>
      </c>
      <c r="C4" t="s">
        <v>871</v>
      </c>
      <c r="D4" t="s">
        <v>872</v>
      </c>
    </row>
    <row r="5" spans="1:5">
      <c r="A5" t="s">
        <v>579</v>
      </c>
      <c r="B5" t="s">
        <v>30</v>
      </c>
      <c r="C5" t="s">
        <v>871</v>
      </c>
      <c r="D5" t="s">
        <v>872</v>
      </c>
    </row>
    <row r="6" spans="1:5">
      <c r="A6" t="s">
        <v>564</v>
      </c>
      <c r="B6" t="s">
        <v>30</v>
      </c>
      <c r="C6" t="s">
        <v>871</v>
      </c>
      <c r="D6" t="s">
        <v>872</v>
      </c>
    </row>
    <row r="7" spans="1:5">
      <c r="A7" t="s">
        <v>38</v>
      </c>
      <c r="B7" t="s">
        <v>10</v>
      </c>
      <c r="C7" t="s">
        <v>871</v>
      </c>
      <c r="D7" t="s">
        <v>872</v>
      </c>
    </row>
    <row r="8" spans="1:5">
      <c r="A8" t="s">
        <v>544</v>
      </c>
      <c r="B8" t="s">
        <v>10</v>
      </c>
      <c r="C8" t="s">
        <v>871</v>
      </c>
      <c r="D8" t="s">
        <v>872</v>
      </c>
    </row>
    <row r="9" spans="1:5">
      <c r="A9" t="s">
        <v>545</v>
      </c>
      <c r="B9" t="s">
        <v>10</v>
      </c>
      <c r="C9" t="s">
        <v>871</v>
      </c>
      <c r="D9" t="s">
        <v>872</v>
      </c>
    </row>
    <row r="10" spans="1:5">
      <c r="A10" t="s">
        <v>79</v>
      </c>
      <c r="B10" t="s">
        <v>29</v>
      </c>
      <c r="C10" t="s">
        <v>871</v>
      </c>
      <c r="D10" t="s">
        <v>872</v>
      </c>
    </row>
    <row r="11" spans="1:5">
      <c r="A11" t="s">
        <v>80</v>
      </c>
      <c r="B11" t="s">
        <v>29</v>
      </c>
      <c r="C11" t="s">
        <v>871</v>
      </c>
      <c r="D11" t="s">
        <v>872</v>
      </c>
    </row>
    <row r="12" spans="1:5">
      <c r="A12" t="s">
        <v>118</v>
      </c>
      <c r="B12" t="s">
        <v>30</v>
      </c>
      <c r="C12" t="s">
        <v>871</v>
      </c>
      <c r="D12" t="s">
        <v>872</v>
      </c>
    </row>
    <row r="13" spans="1:5">
      <c r="A13" t="s">
        <v>119</v>
      </c>
      <c r="B13" t="s">
        <v>30</v>
      </c>
      <c r="C13" t="s">
        <v>871</v>
      </c>
      <c r="D13" t="s">
        <v>872</v>
      </c>
    </row>
    <row r="14" spans="1:5">
      <c r="A14" t="s">
        <v>873</v>
      </c>
      <c r="B14" t="s">
        <v>29</v>
      </c>
      <c r="C14" t="s">
        <v>871</v>
      </c>
      <c r="D14" t="s">
        <v>872</v>
      </c>
    </row>
    <row r="15" spans="1:5">
      <c r="A15" t="s">
        <v>874</v>
      </c>
      <c r="B15" t="s">
        <v>60</v>
      </c>
      <c r="C15" t="s">
        <v>871</v>
      </c>
      <c r="D15" t="s">
        <v>872</v>
      </c>
    </row>
    <row r="16" spans="1:5">
      <c r="A16" t="s">
        <v>875</v>
      </c>
      <c r="B16" t="s">
        <v>60</v>
      </c>
      <c r="C16" t="s">
        <v>871</v>
      </c>
      <c r="D16" t="s">
        <v>872</v>
      </c>
    </row>
    <row r="17" spans="1:5">
      <c r="A17" t="s">
        <v>871</v>
      </c>
      <c r="B17" t="s">
        <v>871</v>
      </c>
      <c r="C17" t="s">
        <v>871</v>
      </c>
      <c r="D17" t="s">
        <v>872</v>
      </c>
    </row>
    <row r="18" spans="1:5">
      <c r="A18" t="s">
        <v>581</v>
      </c>
      <c r="B18" t="s">
        <v>100</v>
      </c>
      <c r="C18" t="s">
        <v>871</v>
      </c>
      <c r="D18" t="s">
        <v>872</v>
      </c>
    </row>
    <row r="19" spans="1:5">
      <c r="A19" t="s">
        <v>94</v>
      </c>
      <c r="B19" t="s">
        <v>100</v>
      </c>
      <c r="C19" t="s">
        <v>871</v>
      </c>
      <c r="D19" t="s">
        <v>872</v>
      </c>
    </row>
    <row r="20" spans="1:5" ht="16">
      <c r="A20" t="s">
        <v>124</v>
      </c>
      <c r="B20" t="s">
        <v>30</v>
      </c>
      <c r="C20" t="s">
        <v>871</v>
      </c>
      <c r="D20" t="s">
        <v>876</v>
      </c>
      <c r="E20" s="3" t="s">
        <v>125</v>
      </c>
    </row>
    <row r="21" spans="1:5">
      <c r="A21" t="s">
        <v>81</v>
      </c>
      <c r="B21" t="s">
        <v>29</v>
      </c>
      <c r="C21" t="s">
        <v>871</v>
      </c>
      <c r="D21" t="s">
        <v>876</v>
      </c>
    </row>
    <row r="22" spans="1:5">
      <c r="A22" t="s">
        <v>69</v>
      </c>
      <c r="B22" t="s">
        <v>29</v>
      </c>
      <c r="C22" t="s">
        <v>871</v>
      </c>
      <c r="D22" t="s">
        <v>876</v>
      </c>
    </row>
    <row r="23" spans="1:5">
      <c r="A23" t="s">
        <v>70</v>
      </c>
      <c r="B23" t="s">
        <v>29</v>
      </c>
      <c r="C23" t="s">
        <v>871</v>
      </c>
      <c r="D23" t="s">
        <v>876</v>
      </c>
    </row>
    <row r="24" spans="1:5">
      <c r="A24" t="s">
        <v>71</v>
      </c>
      <c r="B24" t="s">
        <v>29</v>
      </c>
      <c r="C24" t="s">
        <v>871</v>
      </c>
      <c r="D24" t="s">
        <v>876</v>
      </c>
    </row>
    <row r="25" spans="1:5">
      <c r="A25" t="s">
        <v>583</v>
      </c>
      <c r="B25" t="s">
        <v>60</v>
      </c>
      <c r="C25" t="s">
        <v>871</v>
      </c>
      <c r="D25" t="s">
        <v>876</v>
      </c>
    </row>
    <row r="26" spans="1:5">
      <c r="A26" t="s">
        <v>72</v>
      </c>
      <c r="B26" t="s">
        <v>29</v>
      </c>
      <c r="C26" t="s">
        <v>871</v>
      </c>
      <c r="D26" t="s">
        <v>876</v>
      </c>
    </row>
    <row r="27" spans="1:5">
      <c r="A27" t="s">
        <v>120</v>
      </c>
      <c r="B27" t="s">
        <v>60</v>
      </c>
      <c r="C27" t="s">
        <v>871</v>
      </c>
      <c r="D27" t="s">
        <v>876</v>
      </c>
    </row>
    <row r="28" spans="1:5">
      <c r="A28" t="s">
        <v>73</v>
      </c>
      <c r="B28" t="s">
        <v>29</v>
      </c>
      <c r="C28" t="s">
        <v>871</v>
      </c>
      <c r="D28" t="s">
        <v>876</v>
      </c>
    </row>
    <row r="29" spans="1:5">
      <c r="A29" t="s">
        <v>121</v>
      </c>
      <c r="B29" t="s">
        <v>60</v>
      </c>
      <c r="C29" t="s">
        <v>871</v>
      </c>
      <c r="D29" t="s">
        <v>876</v>
      </c>
    </row>
    <row r="30" spans="1:5">
      <c r="A30" t="s">
        <v>74</v>
      </c>
      <c r="B30" t="s">
        <v>29</v>
      </c>
      <c r="C30" t="s">
        <v>871</v>
      </c>
      <c r="D30" t="s">
        <v>876</v>
      </c>
    </row>
    <row r="31" spans="1:5">
      <c r="A31" t="s">
        <v>122</v>
      </c>
      <c r="B31" t="s">
        <v>29</v>
      </c>
      <c r="C31" t="s">
        <v>871</v>
      </c>
      <c r="D31" t="s">
        <v>876</v>
      </c>
    </row>
    <row r="32" spans="1:5">
      <c r="A32" t="s">
        <v>123</v>
      </c>
      <c r="B32" t="s">
        <v>30</v>
      </c>
      <c r="C32" t="s">
        <v>871</v>
      </c>
      <c r="D32" t="s">
        <v>876</v>
      </c>
    </row>
    <row r="33" spans="1:5" ht="16">
      <c r="A33" t="s">
        <v>126</v>
      </c>
      <c r="B33" t="s">
        <v>30</v>
      </c>
      <c r="C33" t="s">
        <v>871</v>
      </c>
      <c r="D33" t="s">
        <v>877</v>
      </c>
      <c r="E33" s="3" t="s">
        <v>127</v>
      </c>
    </row>
    <row r="34" spans="1:5">
      <c r="A34" t="s">
        <v>878</v>
      </c>
      <c r="B34" t="s">
        <v>100</v>
      </c>
      <c r="C34" t="s">
        <v>871</v>
      </c>
      <c r="D34" t="s">
        <v>877</v>
      </c>
    </row>
    <row r="35" spans="1:5">
      <c r="A35" t="s">
        <v>879</v>
      </c>
      <c r="B35" t="s">
        <v>100</v>
      </c>
      <c r="C35" t="s">
        <v>871</v>
      </c>
      <c r="D35" t="s">
        <v>877</v>
      </c>
    </row>
    <row r="36" spans="1:5">
      <c r="A36" t="s">
        <v>880</v>
      </c>
      <c r="B36" t="s">
        <v>100</v>
      </c>
      <c r="C36" t="s">
        <v>871</v>
      </c>
      <c r="D36" t="s">
        <v>877</v>
      </c>
    </row>
    <row r="37" spans="1:5" ht="16">
      <c r="A37" t="s">
        <v>128</v>
      </c>
      <c r="B37" s="3" t="s">
        <v>30</v>
      </c>
      <c r="C37" t="s">
        <v>871</v>
      </c>
      <c r="D37" t="s">
        <v>877</v>
      </c>
    </row>
    <row r="38" spans="1:5" ht="17">
      <c r="A38" s="100" t="s">
        <v>1205</v>
      </c>
      <c r="B38" t="s">
        <v>100</v>
      </c>
      <c r="D38" t="s">
        <v>877</v>
      </c>
    </row>
    <row r="39" spans="1:5" ht="17">
      <c r="A39" s="100" t="s">
        <v>1206</v>
      </c>
      <c r="B39" t="s">
        <v>100</v>
      </c>
      <c r="D39" t="s">
        <v>877</v>
      </c>
    </row>
    <row r="40" spans="1:5">
      <c r="A40" t="s">
        <v>584</v>
      </c>
      <c r="B40" t="s">
        <v>30</v>
      </c>
      <c r="C40" t="s">
        <v>871</v>
      </c>
      <c r="D40" t="s">
        <v>877</v>
      </c>
    </row>
    <row r="41" spans="1:5">
      <c r="A41" t="s">
        <v>585</v>
      </c>
      <c r="B41" t="s">
        <v>881</v>
      </c>
      <c r="C41" t="s">
        <v>871</v>
      </c>
      <c r="D41" t="s">
        <v>877</v>
      </c>
    </row>
    <row r="42" spans="1:5">
      <c r="A42" t="s">
        <v>586</v>
      </c>
      <c r="B42" t="s">
        <v>29</v>
      </c>
      <c r="C42" t="s">
        <v>871</v>
      </c>
      <c r="D42" t="s">
        <v>877</v>
      </c>
    </row>
    <row r="43" spans="1:5">
      <c r="A43" t="s">
        <v>587</v>
      </c>
      <c r="B43" t="s">
        <v>881</v>
      </c>
      <c r="C43" t="s">
        <v>871</v>
      </c>
      <c r="D43" t="s">
        <v>877</v>
      </c>
    </row>
    <row r="44" spans="1:5">
      <c r="A44" t="s">
        <v>588</v>
      </c>
      <c r="B44" t="s">
        <v>29</v>
      </c>
      <c r="C44" t="s">
        <v>871</v>
      </c>
      <c r="D44" t="s">
        <v>877</v>
      </c>
    </row>
    <row r="45" spans="1:5">
      <c r="A45" t="s">
        <v>589</v>
      </c>
      <c r="B45" t="s">
        <v>881</v>
      </c>
      <c r="C45" t="s">
        <v>871</v>
      </c>
      <c r="D45" t="s">
        <v>877</v>
      </c>
    </row>
    <row r="46" spans="1:5">
      <c r="A46" t="s">
        <v>590</v>
      </c>
      <c r="B46" t="s">
        <v>662</v>
      </c>
      <c r="C46" t="s">
        <v>871</v>
      </c>
      <c r="D46" t="s">
        <v>877</v>
      </c>
    </row>
    <row r="47" spans="1:5">
      <c r="A47" t="s">
        <v>882</v>
      </c>
      <c r="B47" t="s">
        <v>29</v>
      </c>
      <c r="C47" t="s">
        <v>871</v>
      </c>
      <c r="D47" t="s">
        <v>877</v>
      </c>
    </row>
    <row r="48" spans="1:5">
      <c r="A48" t="s">
        <v>883</v>
      </c>
      <c r="B48" t="s">
        <v>29</v>
      </c>
      <c r="C48" t="s">
        <v>871</v>
      </c>
      <c r="D48" t="s">
        <v>877</v>
      </c>
    </row>
    <row r="49" spans="1:4">
      <c r="A49" t="s">
        <v>884</v>
      </c>
      <c r="B49" t="s">
        <v>60</v>
      </c>
      <c r="C49" t="s">
        <v>871</v>
      </c>
      <c r="D49" t="s">
        <v>877</v>
      </c>
    </row>
    <row r="50" spans="1:4">
      <c r="A50" t="s">
        <v>885</v>
      </c>
      <c r="B50" t="s">
        <v>29</v>
      </c>
      <c r="C50" t="s">
        <v>871</v>
      </c>
      <c r="D50" t="s">
        <v>877</v>
      </c>
    </row>
    <row r="51" spans="1:4">
      <c r="A51" t="s">
        <v>886</v>
      </c>
      <c r="B51" t="s">
        <v>29</v>
      </c>
      <c r="C51" t="s">
        <v>871</v>
      </c>
      <c r="D51" t="s">
        <v>877</v>
      </c>
    </row>
    <row r="52" spans="1:4">
      <c r="A52" t="s">
        <v>887</v>
      </c>
      <c r="B52" t="s">
        <v>10</v>
      </c>
      <c r="C52" t="s">
        <v>871</v>
      </c>
      <c r="D52" t="s">
        <v>877</v>
      </c>
    </row>
    <row r="53" spans="1:4">
      <c r="A53" t="s">
        <v>888</v>
      </c>
      <c r="B53" t="s">
        <v>60</v>
      </c>
      <c r="C53" t="s">
        <v>871</v>
      </c>
      <c r="D53" t="s">
        <v>877</v>
      </c>
    </row>
    <row r="54" spans="1:4" ht="16">
      <c r="A54" t="s">
        <v>130</v>
      </c>
      <c r="B54" s="3" t="s">
        <v>30</v>
      </c>
      <c r="C54" t="s">
        <v>871</v>
      </c>
      <c r="D54" t="s">
        <v>889</v>
      </c>
    </row>
    <row r="55" spans="1:4" ht="16">
      <c r="A55" t="s">
        <v>463</v>
      </c>
      <c r="B55" s="3" t="s">
        <v>30</v>
      </c>
      <c r="C55" t="s">
        <v>871</v>
      </c>
      <c r="D55" t="s">
        <v>889</v>
      </c>
    </row>
    <row r="56" spans="1:4" ht="16">
      <c r="A56" s="131" t="s">
        <v>1168</v>
      </c>
      <c r="B56" s="3" t="s">
        <v>100</v>
      </c>
      <c r="D56" t="s">
        <v>889</v>
      </c>
    </row>
    <row r="57" spans="1:4" ht="16">
      <c r="A57" s="131" t="s">
        <v>1169</v>
      </c>
      <c r="B57" s="3" t="s">
        <v>100</v>
      </c>
      <c r="D57" t="s">
        <v>889</v>
      </c>
    </row>
    <row r="58" spans="1:4">
      <c r="A58" t="s">
        <v>129</v>
      </c>
      <c r="B58" t="s">
        <v>29</v>
      </c>
      <c r="C58" t="s">
        <v>871</v>
      </c>
      <c r="D58" t="s">
        <v>889</v>
      </c>
    </row>
    <row r="59" spans="1:4">
      <c r="A59" t="s">
        <v>549</v>
      </c>
      <c r="B59" t="s">
        <v>60</v>
      </c>
      <c r="C59" t="s">
        <v>871</v>
      </c>
      <c r="D59" t="s">
        <v>889</v>
      </c>
    </row>
    <row r="60" spans="1:4">
      <c r="A60" t="s">
        <v>550</v>
      </c>
      <c r="B60" t="s">
        <v>60</v>
      </c>
      <c r="C60" t="s">
        <v>871</v>
      </c>
      <c r="D60" t="s">
        <v>889</v>
      </c>
    </row>
    <row r="61" spans="1:4">
      <c r="A61" t="s">
        <v>551</v>
      </c>
      <c r="B61" t="s">
        <v>60</v>
      </c>
      <c r="C61" t="s">
        <v>871</v>
      </c>
      <c r="D61" t="s">
        <v>889</v>
      </c>
    </row>
    <row r="62" spans="1:4">
      <c r="A62" t="s">
        <v>890</v>
      </c>
      <c r="B62" t="s">
        <v>60</v>
      </c>
      <c r="C62" t="s">
        <v>871</v>
      </c>
      <c r="D62" t="s">
        <v>889</v>
      </c>
    </row>
    <row r="63" spans="1:4">
      <c r="A63" t="s">
        <v>891</v>
      </c>
      <c r="B63" t="s">
        <v>60</v>
      </c>
      <c r="C63" t="s">
        <v>871</v>
      </c>
      <c r="D63" t="s">
        <v>889</v>
      </c>
    </row>
    <row r="64" spans="1:4">
      <c r="A64" t="s">
        <v>1083</v>
      </c>
      <c r="B64" t="s">
        <v>29</v>
      </c>
      <c r="C64" t="s">
        <v>871</v>
      </c>
      <c r="D64" t="s">
        <v>889</v>
      </c>
    </row>
    <row r="65" spans="1:5">
      <c r="A65" t="s">
        <v>532</v>
      </c>
      <c r="B65" t="s">
        <v>60</v>
      </c>
      <c r="C65" t="s">
        <v>871</v>
      </c>
      <c r="D65" t="s">
        <v>889</v>
      </c>
    </row>
    <row r="66" spans="1:5">
      <c r="A66" t="s">
        <v>533</v>
      </c>
      <c r="B66" t="s">
        <v>60</v>
      </c>
      <c r="C66" t="s">
        <v>871</v>
      </c>
      <c r="D66" t="s">
        <v>889</v>
      </c>
    </row>
    <row r="67" spans="1:5">
      <c r="A67" t="s">
        <v>892</v>
      </c>
      <c r="B67" t="s">
        <v>29</v>
      </c>
      <c r="C67" t="s">
        <v>871</v>
      </c>
      <c r="D67" t="s">
        <v>889</v>
      </c>
      <c r="E67" s="102"/>
    </row>
    <row r="68" spans="1:5" s="102" customFormat="1">
      <c r="A68" t="s">
        <v>893</v>
      </c>
      <c r="B68" t="s">
        <v>29</v>
      </c>
      <c r="C68" t="s">
        <v>871</v>
      </c>
      <c r="D68" t="s">
        <v>889</v>
      </c>
    </row>
    <row r="69" spans="1:5" s="102" customFormat="1">
      <c r="A69" t="s">
        <v>894</v>
      </c>
      <c r="B69" t="s">
        <v>60</v>
      </c>
      <c r="C69" t="s">
        <v>871</v>
      </c>
      <c r="D69" t="s">
        <v>889</v>
      </c>
      <c r="E69" s="130"/>
    </row>
    <row r="70" spans="1:5">
      <c r="A70" t="s">
        <v>895</v>
      </c>
      <c r="B70" t="s">
        <v>60</v>
      </c>
      <c r="C70" t="s">
        <v>871</v>
      </c>
      <c r="D70" t="s">
        <v>889</v>
      </c>
    </row>
    <row r="71" spans="1:5">
      <c r="A71" t="s">
        <v>896</v>
      </c>
      <c r="B71" t="s">
        <v>29</v>
      </c>
      <c r="C71" t="s">
        <v>871</v>
      </c>
      <c r="D71" t="s">
        <v>889</v>
      </c>
      <c r="E71" s="105"/>
    </row>
    <row r="72" spans="1:5">
      <c r="A72" t="s">
        <v>897</v>
      </c>
      <c r="B72" t="s">
        <v>60</v>
      </c>
      <c r="C72" t="s">
        <v>871</v>
      </c>
      <c r="D72" t="s">
        <v>889</v>
      </c>
      <c r="E72" s="105"/>
    </row>
    <row r="73" spans="1:5">
      <c r="A73" t="s">
        <v>898</v>
      </c>
      <c r="B73" t="s">
        <v>60</v>
      </c>
      <c r="C73" t="s">
        <v>871</v>
      </c>
      <c r="D73" t="s">
        <v>889</v>
      </c>
      <c r="E73" s="105"/>
    </row>
    <row r="74" spans="1:5">
      <c r="A74" t="s">
        <v>1084</v>
      </c>
      <c r="B74" t="s">
        <v>29</v>
      </c>
      <c r="C74" t="s">
        <v>871</v>
      </c>
      <c r="D74" t="s">
        <v>889</v>
      </c>
      <c r="E74" s="105"/>
    </row>
    <row r="75" spans="1:5">
      <c r="A75" t="s">
        <v>1085</v>
      </c>
      <c r="B75" t="s">
        <v>29</v>
      </c>
      <c r="C75" t="s">
        <v>871</v>
      </c>
      <c r="D75" t="s">
        <v>889</v>
      </c>
      <c r="E75" s="105"/>
    </row>
    <row r="76" spans="1:5">
      <c r="A76" t="s">
        <v>1086</v>
      </c>
      <c r="B76" t="s">
        <v>60</v>
      </c>
      <c r="C76" t="s">
        <v>871</v>
      </c>
      <c r="D76" t="s">
        <v>889</v>
      </c>
    </row>
    <row r="77" spans="1:5">
      <c r="A77" s="129" t="s">
        <v>1087</v>
      </c>
      <c r="B77" t="s">
        <v>29</v>
      </c>
      <c r="C77" t="s">
        <v>871</v>
      </c>
      <c r="D77" t="s">
        <v>889</v>
      </c>
    </row>
    <row r="78" spans="1:5" ht="16">
      <c r="A78" t="s">
        <v>236</v>
      </c>
      <c r="B78" s="3" t="s">
        <v>30</v>
      </c>
      <c r="C78" t="s">
        <v>871</v>
      </c>
      <c r="D78" t="s">
        <v>899</v>
      </c>
    </row>
    <row r="79" spans="1:5" ht="16">
      <c r="A79" t="s">
        <v>462</v>
      </c>
      <c r="B79" s="3" t="s">
        <v>30</v>
      </c>
      <c r="C79" t="s">
        <v>871</v>
      </c>
      <c r="D79" t="s">
        <v>899</v>
      </c>
    </row>
    <row r="80" spans="1:5" ht="16">
      <c r="A80" t="s">
        <v>459</v>
      </c>
      <c r="B80" s="3" t="s">
        <v>30</v>
      </c>
      <c r="C80" t="s">
        <v>871</v>
      </c>
      <c r="D80" t="s">
        <v>899</v>
      </c>
    </row>
    <row r="81" spans="1:4">
      <c r="A81" t="s">
        <v>234</v>
      </c>
      <c r="B81" t="s">
        <v>29</v>
      </c>
      <c r="C81" t="s">
        <v>871</v>
      </c>
      <c r="D81" t="s">
        <v>899</v>
      </c>
    </row>
    <row r="82" spans="1:4">
      <c r="A82" t="s">
        <v>235</v>
      </c>
      <c r="B82" t="s">
        <v>60</v>
      </c>
      <c r="C82" t="s">
        <v>871</v>
      </c>
      <c r="D82" t="s">
        <v>899</v>
      </c>
    </row>
    <row r="83" spans="1:4" ht="16">
      <c r="A83" t="s">
        <v>221</v>
      </c>
      <c r="B83" s="3" t="s">
        <v>30</v>
      </c>
      <c r="C83" t="s">
        <v>871</v>
      </c>
      <c r="D83" t="s">
        <v>900</v>
      </c>
    </row>
    <row r="84" spans="1:4" ht="16">
      <c r="A84" t="s">
        <v>460</v>
      </c>
      <c r="B84" s="3" t="s">
        <v>30</v>
      </c>
      <c r="C84" t="s">
        <v>871</v>
      </c>
      <c r="D84" t="s">
        <v>900</v>
      </c>
    </row>
    <row r="85" spans="1:4" ht="16">
      <c r="A85" t="s">
        <v>461</v>
      </c>
      <c r="B85" s="3" t="s">
        <v>30</v>
      </c>
      <c r="C85" t="s">
        <v>871</v>
      </c>
      <c r="D85" t="s">
        <v>900</v>
      </c>
    </row>
    <row r="86" spans="1:4">
      <c r="A86" t="s">
        <v>219</v>
      </c>
      <c r="B86" t="s">
        <v>29</v>
      </c>
      <c r="C86" t="s">
        <v>871</v>
      </c>
      <c r="D86" t="s">
        <v>900</v>
      </c>
    </row>
    <row r="87" spans="1:4">
      <c r="A87" t="s">
        <v>220</v>
      </c>
      <c r="B87" t="s">
        <v>60</v>
      </c>
      <c r="C87" t="s">
        <v>871</v>
      </c>
      <c r="D87" t="s">
        <v>900</v>
      </c>
    </row>
    <row r="88" spans="1:4" ht="16">
      <c r="A88" t="s">
        <v>237</v>
      </c>
      <c r="B88" s="3" t="s">
        <v>30</v>
      </c>
      <c r="C88" t="s">
        <v>871</v>
      </c>
      <c r="D88" t="s">
        <v>901</v>
      </c>
    </row>
    <row r="89" spans="1:4">
      <c r="A89" t="s">
        <v>222</v>
      </c>
      <c r="B89" t="s">
        <v>30</v>
      </c>
      <c r="C89" t="s">
        <v>871</v>
      </c>
      <c r="D89" t="s">
        <v>901</v>
      </c>
    </row>
    <row r="90" spans="1:4">
      <c r="A90" t="s">
        <v>223</v>
      </c>
      <c r="B90" t="s">
        <v>30</v>
      </c>
      <c r="C90" t="s">
        <v>871</v>
      </c>
      <c r="D90" t="s">
        <v>901</v>
      </c>
    </row>
    <row r="91" spans="1:4">
      <c r="A91" t="s">
        <v>224</v>
      </c>
      <c r="B91" t="s">
        <v>29</v>
      </c>
      <c r="C91" t="s">
        <v>871</v>
      </c>
      <c r="D91" t="s">
        <v>901</v>
      </c>
    </row>
    <row r="92" spans="1:4">
      <c r="A92" t="s">
        <v>225</v>
      </c>
      <c r="B92" t="s">
        <v>30</v>
      </c>
      <c r="C92" t="s">
        <v>871</v>
      </c>
      <c r="D92" t="s">
        <v>901</v>
      </c>
    </row>
    <row r="93" spans="1:4">
      <c r="A93" t="s">
        <v>226</v>
      </c>
      <c r="B93" t="s">
        <v>29</v>
      </c>
      <c r="C93" t="s">
        <v>871</v>
      </c>
      <c r="D93" t="s">
        <v>901</v>
      </c>
    </row>
    <row r="94" spans="1:4">
      <c r="A94" t="s">
        <v>227</v>
      </c>
      <c r="B94" t="s">
        <v>30</v>
      </c>
      <c r="C94" t="s">
        <v>871</v>
      </c>
      <c r="D94" t="s">
        <v>901</v>
      </c>
    </row>
    <row r="95" spans="1:4">
      <c r="A95" t="s">
        <v>228</v>
      </c>
      <c r="B95" t="s">
        <v>30</v>
      </c>
      <c r="C95" t="s">
        <v>871</v>
      </c>
      <c r="D95" t="s">
        <v>901</v>
      </c>
    </row>
    <row r="96" spans="1:4">
      <c r="A96" t="s">
        <v>229</v>
      </c>
      <c r="B96" t="s">
        <v>29</v>
      </c>
      <c r="C96" t="s">
        <v>871</v>
      </c>
      <c r="D96" t="s">
        <v>901</v>
      </c>
    </row>
    <row r="97" spans="1:4">
      <c r="A97" t="s">
        <v>230</v>
      </c>
      <c r="B97" t="s">
        <v>30</v>
      </c>
      <c r="C97" t="s">
        <v>871</v>
      </c>
      <c r="D97" t="s">
        <v>901</v>
      </c>
    </row>
    <row r="98" spans="1:4">
      <c r="A98" t="s">
        <v>231</v>
      </c>
      <c r="B98" t="s">
        <v>30</v>
      </c>
      <c r="C98" t="s">
        <v>871</v>
      </c>
      <c r="D98" t="s">
        <v>901</v>
      </c>
    </row>
    <row r="99" spans="1:4">
      <c r="A99" t="s">
        <v>232</v>
      </c>
      <c r="B99" t="s">
        <v>30</v>
      </c>
      <c r="C99" t="s">
        <v>871</v>
      </c>
      <c r="D99" t="s">
        <v>901</v>
      </c>
    </row>
    <row r="100" spans="1:4">
      <c r="A100" t="s">
        <v>233</v>
      </c>
      <c r="B100" t="s">
        <v>30</v>
      </c>
      <c r="C100" t="s">
        <v>871</v>
      </c>
      <c r="D100" t="s">
        <v>901</v>
      </c>
    </row>
    <row r="101" spans="1:4">
      <c r="A101" t="s">
        <v>238</v>
      </c>
      <c r="B101" t="s">
        <v>29</v>
      </c>
      <c r="C101" t="s">
        <v>871</v>
      </c>
      <c r="D101" t="s">
        <v>901</v>
      </c>
    </row>
    <row r="102" spans="1:4">
      <c r="A102" t="s">
        <v>131</v>
      </c>
      <c r="B102" t="s">
        <v>29</v>
      </c>
      <c r="C102" t="s">
        <v>871</v>
      </c>
      <c r="D102" t="s">
        <v>902</v>
      </c>
    </row>
    <row r="103" spans="1:4">
      <c r="A103" t="s">
        <v>132</v>
      </c>
      <c r="B103" t="s">
        <v>29</v>
      </c>
      <c r="C103" t="s">
        <v>871</v>
      </c>
      <c r="D103" t="s">
        <v>902</v>
      </c>
    </row>
    <row r="104" spans="1:4">
      <c r="A104" t="s">
        <v>133</v>
      </c>
      <c r="B104" t="s">
        <v>29</v>
      </c>
      <c r="C104" t="s">
        <v>871</v>
      </c>
      <c r="D104" t="s">
        <v>902</v>
      </c>
    </row>
    <row r="105" spans="1:4">
      <c r="A105" t="s">
        <v>134</v>
      </c>
      <c r="B105" t="s">
        <v>29</v>
      </c>
      <c r="C105" t="s">
        <v>871</v>
      </c>
      <c r="D105" t="s">
        <v>902</v>
      </c>
    </row>
    <row r="106" spans="1:4">
      <c r="A106" t="s">
        <v>135</v>
      </c>
      <c r="B106" t="s">
        <v>29</v>
      </c>
      <c r="C106" t="s">
        <v>871</v>
      </c>
      <c r="D106" t="s">
        <v>902</v>
      </c>
    </row>
    <row r="107" spans="1:4">
      <c r="A107" t="s">
        <v>136</v>
      </c>
      <c r="B107" t="s">
        <v>29</v>
      </c>
      <c r="C107" t="s">
        <v>871</v>
      </c>
      <c r="D107" t="s">
        <v>902</v>
      </c>
    </row>
    <row r="108" spans="1:4">
      <c r="A108" t="s">
        <v>137</v>
      </c>
      <c r="B108" t="s">
        <v>29</v>
      </c>
      <c r="C108" t="s">
        <v>871</v>
      </c>
      <c r="D108" t="s">
        <v>902</v>
      </c>
    </row>
    <row r="109" spans="1:4">
      <c r="A109" t="s">
        <v>138</v>
      </c>
      <c r="B109" t="s">
        <v>10</v>
      </c>
      <c r="C109" t="s">
        <v>871</v>
      </c>
      <c r="D109" t="s">
        <v>902</v>
      </c>
    </row>
    <row r="110" spans="1:4">
      <c r="A110" t="s">
        <v>139</v>
      </c>
      <c r="B110" t="s">
        <v>29</v>
      </c>
      <c r="C110" t="s">
        <v>871</v>
      </c>
      <c r="D110" t="s">
        <v>902</v>
      </c>
    </row>
    <row r="111" spans="1:4">
      <c r="A111" t="s">
        <v>140</v>
      </c>
      <c r="B111" t="s">
        <v>10</v>
      </c>
      <c r="C111" t="s">
        <v>871</v>
      </c>
      <c r="D111" t="s">
        <v>902</v>
      </c>
    </row>
    <row r="112" spans="1:4">
      <c r="A112" t="s">
        <v>141</v>
      </c>
      <c r="B112" t="s">
        <v>29</v>
      </c>
      <c r="C112" t="s">
        <v>871</v>
      </c>
      <c r="D112" t="s">
        <v>902</v>
      </c>
    </row>
    <row r="113" spans="1:5">
      <c r="A113" t="s">
        <v>142</v>
      </c>
      <c r="B113" t="s">
        <v>60</v>
      </c>
      <c r="C113" t="s">
        <v>871</v>
      </c>
      <c r="D113" t="s">
        <v>902</v>
      </c>
    </row>
    <row r="114" spans="1:5">
      <c r="A114" t="s">
        <v>143</v>
      </c>
      <c r="B114" t="s">
        <v>10</v>
      </c>
      <c r="C114" t="s">
        <v>871</v>
      </c>
      <c r="D114" t="s">
        <v>902</v>
      </c>
    </row>
    <row r="115" spans="1:5">
      <c r="A115" t="s">
        <v>144</v>
      </c>
      <c r="B115" t="s">
        <v>60</v>
      </c>
      <c r="C115" t="s">
        <v>871</v>
      </c>
      <c r="D115" t="s">
        <v>902</v>
      </c>
    </row>
    <row r="116" spans="1:5">
      <c r="A116" t="s">
        <v>145</v>
      </c>
      <c r="B116" t="s">
        <v>10</v>
      </c>
      <c r="C116" t="s">
        <v>871</v>
      </c>
      <c r="D116" t="s">
        <v>902</v>
      </c>
    </row>
    <row r="117" spans="1:5">
      <c r="A117" t="s">
        <v>146</v>
      </c>
      <c r="B117" t="s">
        <v>60</v>
      </c>
      <c r="C117" t="s">
        <v>871</v>
      </c>
      <c r="D117" t="s">
        <v>902</v>
      </c>
    </row>
    <row r="118" spans="1:5">
      <c r="A118" t="s">
        <v>147</v>
      </c>
      <c r="B118" t="s">
        <v>10</v>
      </c>
      <c r="C118" t="s">
        <v>871</v>
      </c>
      <c r="D118" t="s">
        <v>902</v>
      </c>
    </row>
    <row r="119" spans="1:5">
      <c r="A119" t="s">
        <v>148</v>
      </c>
      <c r="B119" t="s">
        <v>29</v>
      </c>
      <c r="C119" t="s">
        <v>871</v>
      </c>
      <c r="D119" t="s">
        <v>902</v>
      </c>
    </row>
    <row r="120" spans="1:5">
      <c r="A120" t="s">
        <v>149</v>
      </c>
      <c r="B120" t="s">
        <v>29</v>
      </c>
      <c r="C120" t="s">
        <v>871</v>
      </c>
      <c r="D120" t="s">
        <v>902</v>
      </c>
    </row>
    <row r="121" spans="1:5">
      <c r="A121" t="s">
        <v>150</v>
      </c>
      <c r="B121" t="s">
        <v>29</v>
      </c>
      <c r="C121" t="s">
        <v>871</v>
      </c>
      <c r="D121" t="s">
        <v>902</v>
      </c>
    </row>
    <row r="122" spans="1:5">
      <c r="A122" t="s">
        <v>552</v>
      </c>
      <c r="B122" t="s">
        <v>29</v>
      </c>
      <c r="C122" t="s">
        <v>871</v>
      </c>
      <c r="D122" t="s">
        <v>902</v>
      </c>
    </row>
    <row r="123" spans="1:5">
      <c r="A123" t="s">
        <v>553</v>
      </c>
      <c r="B123" t="s">
        <v>29</v>
      </c>
      <c r="C123" t="s">
        <v>871</v>
      </c>
      <c r="D123" t="s">
        <v>902</v>
      </c>
      <c r="E123" s="138"/>
    </row>
    <row r="124" spans="1:5">
      <c r="A124" t="s">
        <v>554</v>
      </c>
      <c r="B124" t="s">
        <v>29</v>
      </c>
      <c r="C124" t="s">
        <v>871</v>
      </c>
      <c r="D124" t="s">
        <v>902</v>
      </c>
      <c r="E124" s="138"/>
    </row>
    <row r="125" spans="1:5">
      <c r="A125" t="s">
        <v>591</v>
      </c>
      <c r="B125" t="s">
        <v>29</v>
      </c>
      <c r="C125" t="s">
        <v>871</v>
      </c>
      <c r="D125" t="s">
        <v>902</v>
      </c>
      <c r="E125" s="138"/>
    </row>
    <row r="126" spans="1:5">
      <c r="A126" t="s">
        <v>592</v>
      </c>
      <c r="B126" t="s">
        <v>60</v>
      </c>
      <c r="C126" t="s">
        <v>871</v>
      </c>
      <c r="D126" t="s">
        <v>902</v>
      </c>
      <c r="E126" s="138"/>
    </row>
    <row r="127" spans="1:5">
      <c r="A127" t="s">
        <v>593</v>
      </c>
      <c r="B127" t="s">
        <v>29</v>
      </c>
      <c r="C127" t="s">
        <v>871</v>
      </c>
      <c r="D127" t="s">
        <v>902</v>
      </c>
      <c r="E127" s="138"/>
    </row>
    <row r="128" spans="1:5">
      <c r="A128" t="s">
        <v>594</v>
      </c>
      <c r="B128" t="s">
        <v>29</v>
      </c>
      <c r="C128" t="s">
        <v>871</v>
      </c>
      <c r="D128" t="s">
        <v>903</v>
      </c>
      <c r="E128" s="138"/>
    </row>
    <row r="129" spans="1:4">
      <c r="A129" t="s">
        <v>595</v>
      </c>
      <c r="B129" t="s">
        <v>29</v>
      </c>
      <c r="C129" t="s">
        <v>871</v>
      </c>
      <c r="D129" t="s">
        <v>903</v>
      </c>
    </row>
    <row r="130" spans="1:4">
      <c r="A130" t="s">
        <v>596</v>
      </c>
      <c r="B130" t="s">
        <v>10</v>
      </c>
      <c r="C130" t="s">
        <v>871</v>
      </c>
      <c r="D130" t="s">
        <v>903</v>
      </c>
    </row>
    <row r="131" spans="1:4">
      <c r="A131" t="s">
        <v>597</v>
      </c>
      <c r="B131" t="s">
        <v>29</v>
      </c>
      <c r="C131" t="s">
        <v>871</v>
      </c>
      <c r="D131" t="s">
        <v>903</v>
      </c>
    </row>
    <row r="132" spans="1:4">
      <c r="A132" t="s">
        <v>598</v>
      </c>
      <c r="B132" t="s">
        <v>10</v>
      </c>
      <c r="C132" t="s">
        <v>871</v>
      </c>
      <c r="D132" t="s">
        <v>903</v>
      </c>
    </row>
    <row r="133" spans="1:4">
      <c r="A133" t="s">
        <v>599</v>
      </c>
      <c r="B133" t="s">
        <v>29</v>
      </c>
      <c r="C133" t="s">
        <v>871</v>
      </c>
      <c r="D133" t="s">
        <v>903</v>
      </c>
    </row>
    <row r="134" spans="1:4">
      <c r="A134" t="s">
        <v>600</v>
      </c>
      <c r="B134" t="s">
        <v>30</v>
      </c>
      <c r="C134" t="s">
        <v>871</v>
      </c>
      <c r="D134" t="s">
        <v>903</v>
      </c>
    </row>
    <row r="135" spans="1:4">
      <c r="A135" t="s">
        <v>601</v>
      </c>
      <c r="B135" t="s">
        <v>29</v>
      </c>
      <c r="C135" t="s">
        <v>871</v>
      </c>
      <c r="D135" t="s">
        <v>903</v>
      </c>
    </row>
    <row r="136" spans="1:4">
      <c r="A136" t="s">
        <v>602</v>
      </c>
      <c r="B136" t="s">
        <v>30</v>
      </c>
      <c r="C136" t="s">
        <v>871</v>
      </c>
      <c r="D136" t="s">
        <v>903</v>
      </c>
    </row>
    <row r="137" spans="1:4">
      <c r="A137" t="s">
        <v>603</v>
      </c>
      <c r="B137" t="s">
        <v>30</v>
      </c>
      <c r="C137" t="s">
        <v>871</v>
      </c>
      <c r="D137" t="s">
        <v>903</v>
      </c>
    </row>
    <row r="138" spans="1:4">
      <c r="A138" t="s">
        <v>604</v>
      </c>
      <c r="B138" t="s">
        <v>30</v>
      </c>
      <c r="C138" t="s">
        <v>871</v>
      </c>
      <c r="D138" t="s">
        <v>903</v>
      </c>
    </row>
    <row r="139" spans="1:4">
      <c r="A139" t="s">
        <v>605</v>
      </c>
      <c r="B139" t="s">
        <v>29</v>
      </c>
      <c r="C139" t="s">
        <v>871</v>
      </c>
      <c r="D139" t="s">
        <v>903</v>
      </c>
    </row>
    <row r="140" spans="1:4">
      <c r="A140" t="s">
        <v>606</v>
      </c>
      <c r="B140" t="s">
        <v>60</v>
      </c>
      <c r="C140" t="s">
        <v>871</v>
      </c>
      <c r="D140" t="s">
        <v>903</v>
      </c>
    </row>
    <row r="141" spans="1:4">
      <c r="A141" t="s">
        <v>904</v>
      </c>
      <c r="B141" t="s">
        <v>60</v>
      </c>
      <c r="C141" t="s">
        <v>871</v>
      </c>
      <c r="D141" t="s">
        <v>903</v>
      </c>
    </row>
    <row r="142" spans="1:4">
      <c r="A142" t="s">
        <v>607</v>
      </c>
      <c r="B142" t="s">
        <v>29</v>
      </c>
      <c r="C142" t="s">
        <v>871</v>
      </c>
      <c r="D142" t="s">
        <v>903</v>
      </c>
    </row>
    <row r="143" spans="1:4">
      <c r="A143" t="s">
        <v>608</v>
      </c>
      <c r="B143" t="s">
        <v>29</v>
      </c>
      <c r="C143" t="s">
        <v>871</v>
      </c>
      <c r="D143" t="s">
        <v>903</v>
      </c>
    </row>
    <row r="144" spans="1:4">
      <c r="A144" t="s">
        <v>609</v>
      </c>
      <c r="B144" t="s">
        <v>29</v>
      </c>
      <c r="C144" t="s">
        <v>871</v>
      </c>
      <c r="D144" t="s">
        <v>903</v>
      </c>
    </row>
    <row r="145" spans="1:5">
      <c r="A145" t="s">
        <v>610</v>
      </c>
      <c r="B145" t="s">
        <v>29</v>
      </c>
      <c r="C145" t="s">
        <v>871</v>
      </c>
      <c r="D145" t="s">
        <v>903</v>
      </c>
    </row>
    <row r="146" spans="1:5">
      <c r="A146" t="s">
        <v>611</v>
      </c>
      <c r="B146" t="s">
        <v>29</v>
      </c>
      <c r="C146" t="s">
        <v>871</v>
      </c>
      <c r="D146" t="s">
        <v>903</v>
      </c>
    </row>
    <row r="147" spans="1:5">
      <c r="A147" t="s">
        <v>612</v>
      </c>
      <c r="B147" t="s">
        <v>30</v>
      </c>
      <c r="C147" t="s">
        <v>871</v>
      </c>
      <c r="D147" t="s">
        <v>903</v>
      </c>
    </row>
    <row r="148" spans="1:5" s="103" customFormat="1">
      <c r="A148" t="s">
        <v>613</v>
      </c>
      <c r="B148" t="s">
        <v>30</v>
      </c>
      <c r="C148" t="s">
        <v>871</v>
      </c>
      <c r="D148" t="s">
        <v>903</v>
      </c>
      <c r="E148" s="130"/>
    </row>
    <row r="149" spans="1:5">
      <c r="A149" t="s">
        <v>614</v>
      </c>
      <c r="B149" t="s">
        <v>30</v>
      </c>
      <c r="C149" t="s">
        <v>871</v>
      </c>
      <c r="D149" t="s">
        <v>903</v>
      </c>
    </row>
    <row r="150" spans="1:5">
      <c r="A150" t="s">
        <v>615</v>
      </c>
      <c r="B150" t="s">
        <v>29</v>
      </c>
      <c r="C150" t="s">
        <v>871</v>
      </c>
      <c r="D150" t="s">
        <v>903</v>
      </c>
    </row>
    <row r="151" spans="1:5">
      <c r="A151" t="s">
        <v>1088</v>
      </c>
      <c r="B151" t="s">
        <v>30</v>
      </c>
      <c r="C151" t="s">
        <v>871</v>
      </c>
      <c r="D151" t="s">
        <v>903</v>
      </c>
    </row>
    <row r="152" spans="1:5">
      <c r="A152" t="s">
        <v>1203</v>
      </c>
      <c r="B152" t="s">
        <v>30</v>
      </c>
      <c r="C152" t="s">
        <v>871</v>
      </c>
      <c r="D152" t="s">
        <v>903</v>
      </c>
    </row>
    <row r="153" spans="1:5">
      <c r="A153" t="s">
        <v>1204</v>
      </c>
      <c r="B153" t="s">
        <v>30</v>
      </c>
      <c r="C153" t="s">
        <v>871</v>
      </c>
      <c r="D153" t="s">
        <v>903</v>
      </c>
    </row>
    <row r="154" spans="1:5">
      <c r="A154" t="s">
        <v>1089</v>
      </c>
      <c r="B154" t="s">
        <v>30</v>
      </c>
      <c r="C154" t="s">
        <v>871</v>
      </c>
      <c r="D154" t="s">
        <v>903</v>
      </c>
    </row>
    <row r="155" spans="1:5">
      <c r="A155" t="s">
        <v>616</v>
      </c>
      <c r="B155" t="s">
        <v>30</v>
      </c>
      <c r="C155" t="s">
        <v>871</v>
      </c>
      <c r="D155" t="s">
        <v>903</v>
      </c>
    </row>
    <row r="156" spans="1:5">
      <c r="A156" t="s">
        <v>617</v>
      </c>
      <c r="B156" t="s">
        <v>29</v>
      </c>
      <c r="C156" t="s">
        <v>871</v>
      </c>
      <c r="D156" t="s">
        <v>903</v>
      </c>
    </row>
    <row r="157" spans="1:5">
      <c r="A157" t="s">
        <v>618</v>
      </c>
      <c r="B157" t="s">
        <v>29</v>
      </c>
      <c r="C157" t="s">
        <v>871</v>
      </c>
      <c r="D157" t="s">
        <v>903</v>
      </c>
    </row>
    <row r="158" spans="1:5">
      <c r="A158" t="s">
        <v>619</v>
      </c>
      <c r="B158" t="s">
        <v>29</v>
      </c>
      <c r="C158" t="s">
        <v>871</v>
      </c>
      <c r="D158" t="s">
        <v>903</v>
      </c>
    </row>
    <row r="159" spans="1:5">
      <c r="A159" t="s">
        <v>1090</v>
      </c>
      <c r="B159" t="s">
        <v>10</v>
      </c>
      <c r="C159" t="s">
        <v>871</v>
      </c>
      <c r="D159" t="s">
        <v>903</v>
      </c>
    </row>
    <row r="160" spans="1:5">
      <c r="A160" t="s">
        <v>620</v>
      </c>
      <c r="B160" t="s">
        <v>29</v>
      </c>
      <c r="C160" t="s">
        <v>871</v>
      </c>
      <c r="D160" t="s">
        <v>903</v>
      </c>
    </row>
    <row r="161" spans="1:4">
      <c r="A161" t="s">
        <v>1091</v>
      </c>
      <c r="B161" t="s">
        <v>10</v>
      </c>
      <c r="C161" t="s">
        <v>871</v>
      </c>
      <c r="D161" t="s">
        <v>903</v>
      </c>
    </row>
    <row r="162" spans="1:4">
      <c r="A162" t="s">
        <v>621</v>
      </c>
      <c r="B162" t="s">
        <v>30</v>
      </c>
      <c r="C162" t="s">
        <v>871</v>
      </c>
      <c r="D162" t="s">
        <v>903</v>
      </c>
    </row>
    <row r="163" spans="1:4">
      <c r="A163" t="s">
        <v>1092</v>
      </c>
      <c r="B163" t="s">
        <v>30</v>
      </c>
      <c r="C163" t="s">
        <v>871</v>
      </c>
      <c r="D163" t="s">
        <v>903</v>
      </c>
    </row>
    <row r="164" spans="1:4">
      <c r="A164" t="s">
        <v>622</v>
      </c>
      <c r="B164" t="s">
        <v>30</v>
      </c>
      <c r="C164" t="s">
        <v>871</v>
      </c>
      <c r="D164" t="s">
        <v>903</v>
      </c>
    </row>
    <row r="165" spans="1:4">
      <c r="A165" t="s">
        <v>1093</v>
      </c>
      <c r="B165" t="s">
        <v>30</v>
      </c>
      <c r="C165" t="s">
        <v>871</v>
      </c>
      <c r="D165" t="s">
        <v>903</v>
      </c>
    </row>
    <row r="166" spans="1:4">
      <c r="A166" t="s">
        <v>623</v>
      </c>
      <c r="B166" t="s">
        <v>29</v>
      </c>
      <c r="C166" t="s">
        <v>871</v>
      </c>
      <c r="D166" t="s">
        <v>903</v>
      </c>
    </row>
    <row r="167" spans="1:4">
      <c r="A167" t="s">
        <v>624</v>
      </c>
      <c r="B167" t="s">
        <v>29</v>
      </c>
      <c r="C167" t="s">
        <v>871</v>
      </c>
      <c r="D167" t="s">
        <v>903</v>
      </c>
    </row>
    <row r="168" spans="1:4">
      <c r="A168" t="s">
        <v>625</v>
      </c>
      <c r="B168" t="s">
        <v>30</v>
      </c>
      <c r="C168" t="s">
        <v>871</v>
      </c>
      <c r="D168" t="s">
        <v>903</v>
      </c>
    </row>
    <row r="169" spans="1:4">
      <c r="A169" t="s">
        <v>626</v>
      </c>
      <c r="B169" t="s">
        <v>29</v>
      </c>
      <c r="C169" t="s">
        <v>871</v>
      </c>
      <c r="D169" t="s">
        <v>903</v>
      </c>
    </row>
    <row r="170" spans="1:4">
      <c r="A170" t="s">
        <v>627</v>
      </c>
      <c r="B170" t="s">
        <v>30</v>
      </c>
      <c r="C170" t="s">
        <v>871</v>
      </c>
      <c r="D170" t="s">
        <v>903</v>
      </c>
    </row>
    <row r="171" spans="1:4">
      <c r="A171" t="s">
        <v>628</v>
      </c>
      <c r="B171" t="s">
        <v>30</v>
      </c>
      <c r="C171" t="s">
        <v>871</v>
      </c>
      <c r="D171" t="s">
        <v>903</v>
      </c>
    </row>
    <row r="172" spans="1:4">
      <c r="A172" t="s">
        <v>629</v>
      </c>
      <c r="B172" t="s">
        <v>29</v>
      </c>
      <c r="C172" t="s">
        <v>871</v>
      </c>
      <c r="D172" t="s">
        <v>903</v>
      </c>
    </row>
    <row r="173" spans="1:4">
      <c r="A173" t="s">
        <v>630</v>
      </c>
      <c r="B173" t="s">
        <v>29</v>
      </c>
      <c r="C173" t="s">
        <v>871</v>
      </c>
      <c r="D173" t="s">
        <v>903</v>
      </c>
    </row>
    <row r="174" spans="1:4">
      <c r="A174" t="s">
        <v>631</v>
      </c>
      <c r="B174" t="s">
        <v>30</v>
      </c>
      <c r="C174" t="s">
        <v>871</v>
      </c>
      <c r="D174" t="s">
        <v>903</v>
      </c>
    </row>
    <row r="175" spans="1:4">
      <c r="A175" t="s">
        <v>1094</v>
      </c>
      <c r="B175" t="s">
        <v>29</v>
      </c>
      <c r="C175" t="s">
        <v>871</v>
      </c>
      <c r="D175" t="s">
        <v>903</v>
      </c>
    </row>
    <row r="176" spans="1:4">
      <c r="A176" t="s">
        <v>632</v>
      </c>
      <c r="B176" t="s">
        <v>30</v>
      </c>
      <c r="C176" t="s">
        <v>871</v>
      </c>
      <c r="D176" t="s">
        <v>903</v>
      </c>
    </row>
    <row r="177" spans="1:4">
      <c r="A177" t="s">
        <v>1095</v>
      </c>
      <c r="B177" t="s">
        <v>29</v>
      </c>
      <c r="C177" t="s">
        <v>871</v>
      </c>
      <c r="D177" t="s">
        <v>903</v>
      </c>
    </row>
    <row r="178" spans="1:4">
      <c r="A178" t="s">
        <v>633</v>
      </c>
      <c r="B178" t="s">
        <v>29</v>
      </c>
      <c r="C178" t="s">
        <v>871</v>
      </c>
      <c r="D178" t="s">
        <v>903</v>
      </c>
    </row>
    <row r="179" spans="1:4">
      <c r="A179" t="s">
        <v>634</v>
      </c>
      <c r="B179" t="s">
        <v>29</v>
      </c>
      <c r="C179" t="s">
        <v>871</v>
      </c>
      <c r="D179" t="s">
        <v>903</v>
      </c>
    </row>
    <row r="180" spans="1:4">
      <c r="A180" t="s">
        <v>635</v>
      </c>
      <c r="B180" t="s">
        <v>29</v>
      </c>
      <c r="C180" t="s">
        <v>871</v>
      </c>
      <c r="D180" t="s">
        <v>903</v>
      </c>
    </row>
    <row r="181" spans="1:4">
      <c r="A181" t="s">
        <v>1096</v>
      </c>
      <c r="B181" t="s">
        <v>10</v>
      </c>
      <c r="C181" t="s">
        <v>871</v>
      </c>
      <c r="D181" t="s">
        <v>903</v>
      </c>
    </row>
    <row r="182" spans="1:4">
      <c r="A182" t="s">
        <v>1097</v>
      </c>
      <c r="B182" t="s">
        <v>29</v>
      </c>
      <c r="C182" t="s">
        <v>871</v>
      </c>
      <c r="D182" t="s">
        <v>903</v>
      </c>
    </row>
    <row r="183" spans="1:4">
      <c r="A183" t="s">
        <v>1098</v>
      </c>
      <c r="B183" t="s">
        <v>30</v>
      </c>
      <c r="C183" t="s">
        <v>871</v>
      </c>
      <c r="D183" t="s">
        <v>903</v>
      </c>
    </row>
    <row r="184" spans="1:4">
      <c r="A184" t="s">
        <v>636</v>
      </c>
      <c r="B184" t="s">
        <v>29</v>
      </c>
      <c r="C184" t="s">
        <v>871</v>
      </c>
      <c r="D184" t="s">
        <v>903</v>
      </c>
    </row>
    <row r="185" spans="1:4">
      <c r="A185" t="s">
        <v>637</v>
      </c>
      <c r="B185" t="s">
        <v>30</v>
      </c>
      <c r="C185" t="s">
        <v>871</v>
      </c>
      <c r="D185" t="s">
        <v>903</v>
      </c>
    </row>
    <row r="186" spans="1:4">
      <c r="A186" t="s">
        <v>638</v>
      </c>
      <c r="B186" t="s">
        <v>29</v>
      </c>
      <c r="C186" t="s">
        <v>871</v>
      </c>
      <c r="D186" t="s">
        <v>903</v>
      </c>
    </row>
    <row r="187" spans="1:4">
      <c r="A187" t="s">
        <v>639</v>
      </c>
      <c r="B187" t="s">
        <v>29</v>
      </c>
      <c r="C187" t="s">
        <v>871</v>
      </c>
      <c r="D187" t="s">
        <v>903</v>
      </c>
    </row>
    <row r="188" spans="1:4">
      <c r="A188" t="s">
        <v>1099</v>
      </c>
      <c r="B188" t="s">
        <v>30</v>
      </c>
      <c r="C188" t="s">
        <v>871</v>
      </c>
      <c r="D188" t="s">
        <v>903</v>
      </c>
    </row>
    <row r="189" spans="1:4">
      <c r="A189" t="s">
        <v>640</v>
      </c>
      <c r="B189" t="s">
        <v>29</v>
      </c>
      <c r="C189" t="s">
        <v>871</v>
      </c>
      <c r="D189" t="s">
        <v>903</v>
      </c>
    </row>
    <row r="190" spans="1:4">
      <c r="A190" t="s">
        <v>1100</v>
      </c>
      <c r="B190" t="s">
        <v>29</v>
      </c>
      <c r="C190" t="s">
        <v>871</v>
      </c>
      <c r="D190" t="s">
        <v>903</v>
      </c>
    </row>
    <row r="191" spans="1:4">
      <c r="A191" t="s">
        <v>641</v>
      </c>
      <c r="B191" t="s">
        <v>29</v>
      </c>
      <c r="C191" t="s">
        <v>871</v>
      </c>
      <c r="D191" t="s">
        <v>903</v>
      </c>
    </row>
    <row r="192" spans="1:4">
      <c r="A192" t="s">
        <v>642</v>
      </c>
      <c r="B192" t="s">
        <v>10</v>
      </c>
      <c r="C192" t="s">
        <v>871</v>
      </c>
      <c r="D192" t="s">
        <v>903</v>
      </c>
    </row>
    <row r="193" spans="1:4">
      <c r="A193" t="s">
        <v>643</v>
      </c>
      <c r="B193" t="s">
        <v>30</v>
      </c>
      <c r="C193" t="s">
        <v>871</v>
      </c>
      <c r="D193" t="s">
        <v>903</v>
      </c>
    </row>
    <row r="194" spans="1:4">
      <c r="A194" t="s">
        <v>644</v>
      </c>
      <c r="B194" t="s">
        <v>30</v>
      </c>
      <c r="C194" t="s">
        <v>871</v>
      </c>
      <c r="D194" t="s">
        <v>903</v>
      </c>
    </row>
    <row r="195" spans="1:4">
      <c r="A195" t="s">
        <v>645</v>
      </c>
      <c r="B195" t="s">
        <v>30</v>
      </c>
      <c r="C195" t="s">
        <v>871</v>
      </c>
      <c r="D195" t="s">
        <v>903</v>
      </c>
    </row>
    <row r="196" spans="1:4">
      <c r="A196" t="s">
        <v>646</v>
      </c>
      <c r="B196" t="s">
        <v>30</v>
      </c>
      <c r="C196" t="s">
        <v>871</v>
      </c>
      <c r="D196" t="s">
        <v>903</v>
      </c>
    </row>
    <row r="197" spans="1:4">
      <c r="A197" t="s">
        <v>647</v>
      </c>
      <c r="B197" t="s">
        <v>30</v>
      </c>
      <c r="C197" t="s">
        <v>871</v>
      </c>
      <c r="D197" t="s">
        <v>903</v>
      </c>
    </row>
    <row r="198" spans="1:4">
      <c r="A198" t="s">
        <v>648</v>
      </c>
      <c r="B198" t="s">
        <v>30</v>
      </c>
      <c r="C198" t="s">
        <v>871</v>
      </c>
      <c r="D198" t="s">
        <v>903</v>
      </c>
    </row>
    <row r="199" spans="1:4">
      <c r="A199" t="s">
        <v>649</v>
      </c>
      <c r="B199" t="s">
        <v>29</v>
      </c>
      <c r="C199" t="s">
        <v>871</v>
      </c>
      <c r="D199" t="s">
        <v>903</v>
      </c>
    </row>
    <row r="200" spans="1:4">
      <c r="A200" t="s">
        <v>650</v>
      </c>
      <c r="B200" t="s">
        <v>29</v>
      </c>
      <c r="C200" t="s">
        <v>871</v>
      </c>
      <c r="D200" t="s">
        <v>903</v>
      </c>
    </row>
    <row r="201" spans="1:4">
      <c r="A201" t="s">
        <v>1101</v>
      </c>
      <c r="B201" t="s">
        <v>29</v>
      </c>
      <c r="C201" t="s">
        <v>871</v>
      </c>
      <c r="D201" t="s">
        <v>903</v>
      </c>
    </row>
    <row r="202" spans="1:4">
      <c r="A202" t="s">
        <v>1102</v>
      </c>
      <c r="B202" t="s">
        <v>10</v>
      </c>
      <c r="C202" t="s">
        <v>871</v>
      </c>
      <c r="D202" t="s">
        <v>903</v>
      </c>
    </row>
    <row r="203" spans="1:4">
      <c r="A203" t="s">
        <v>651</v>
      </c>
      <c r="B203" t="s">
        <v>29</v>
      </c>
      <c r="C203" t="s">
        <v>871</v>
      </c>
      <c r="D203" t="s">
        <v>903</v>
      </c>
    </row>
    <row r="204" spans="1:4">
      <c r="A204" t="s">
        <v>652</v>
      </c>
      <c r="B204" t="s">
        <v>29</v>
      </c>
      <c r="C204" t="s">
        <v>871</v>
      </c>
      <c r="D204" t="s">
        <v>903</v>
      </c>
    </row>
    <row r="205" spans="1:4">
      <c r="A205" t="s">
        <v>653</v>
      </c>
      <c r="B205" t="s">
        <v>29</v>
      </c>
      <c r="C205" t="s">
        <v>871</v>
      </c>
      <c r="D205" t="s">
        <v>903</v>
      </c>
    </row>
    <row r="206" spans="1:4">
      <c r="A206" t="s">
        <v>1103</v>
      </c>
      <c r="B206" t="s">
        <v>29</v>
      </c>
      <c r="C206" t="s">
        <v>871</v>
      </c>
      <c r="D206" t="s">
        <v>903</v>
      </c>
    </row>
    <row r="207" spans="1:4">
      <c r="A207" t="s">
        <v>654</v>
      </c>
      <c r="B207" t="s">
        <v>29</v>
      </c>
      <c r="C207" t="s">
        <v>871</v>
      </c>
      <c r="D207" t="s">
        <v>903</v>
      </c>
    </row>
    <row r="208" spans="1:4">
      <c r="A208" t="s">
        <v>655</v>
      </c>
      <c r="B208" t="s">
        <v>30</v>
      </c>
      <c r="C208" t="s">
        <v>871</v>
      </c>
      <c r="D208" t="s">
        <v>903</v>
      </c>
    </row>
    <row r="209" spans="1:4">
      <c r="A209" t="s">
        <v>656</v>
      </c>
      <c r="B209" t="s">
        <v>30</v>
      </c>
      <c r="C209" t="s">
        <v>871</v>
      </c>
      <c r="D209" t="s">
        <v>903</v>
      </c>
    </row>
    <row r="210" spans="1:4">
      <c r="A210" t="s">
        <v>657</v>
      </c>
      <c r="B210" t="s">
        <v>29</v>
      </c>
      <c r="C210" t="s">
        <v>871</v>
      </c>
      <c r="D210" t="s">
        <v>903</v>
      </c>
    </row>
    <row r="211" spans="1:4">
      <c r="A211" t="s">
        <v>1104</v>
      </c>
      <c r="B211" t="s">
        <v>60</v>
      </c>
      <c r="C211" t="s">
        <v>871</v>
      </c>
      <c r="D211" t="s">
        <v>903</v>
      </c>
    </row>
    <row r="212" spans="1:4">
      <c r="A212" t="s">
        <v>658</v>
      </c>
      <c r="B212" t="s">
        <v>29</v>
      </c>
      <c r="C212" t="s">
        <v>871</v>
      </c>
      <c r="D212" t="s">
        <v>903</v>
      </c>
    </row>
    <row r="213" spans="1:4">
      <c r="A213" t="s">
        <v>905</v>
      </c>
      <c r="B213" t="s">
        <v>30</v>
      </c>
      <c r="C213" t="s">
        <v>871</v>
      </c>
      <c r="D213" t="s">
        <v>906</v>
      </c>
    </row>
    <row r="214" spans="1:4">
      <c r="A214" t="s">
        <v>907</v>
      </c>
      <c r="B214" t="s">
        <v>30</v>
      </c>
      <c r="C214" t="s">
        <v>871</v>
      </c>
      <c r="D214" t="s">
        <v>906</v>
      </c>
    </row>
    <row r="215" spans="1:4">
      <c r="A215" t="s">
        <v>1167</v>
      </c>
      <c r="B215" t="s">
        <v>30</v>
      </c>
      <c r="D215" t="s">
        <v>906</v>
      </c>
    </row>
    <row r="216" spans="1:4">
      <c r="A216" t="s">
        <v>711</v>
      </c>
      <c r="B216" t="s">
        <v>153</v>
      </c>
      <c r="C216" t="s">
        <v>871</v>
      </c>
      <c r="D216" t="s">
        <v>906</v>
      </c>
    </row>
    <row r="217" spans="1:4">
      <c r="A217" t="s">
        <v>712</v>
      </c>
      <c r="B217" t="s">
        <v>153</v>
      </c>
      <c r="C217" t="s">
        <v>871</v>
      </c>
      <c r="D217" t="s">
        <v>906</v>
      </c>
    </row>
    <row r="218" spans="1:4">
      <c r="A218" t="s">
        <v>713</v>
      </c>
      <c r="B218" t="s">
        <v>153</v>
      </c>
      <c r="C218" t="s">
        <v>871</v>
      </c>
      <c r="D218" t="s">
        <v>906</v>
      </c>
    </row>
    <row r="219" spans="1:4">
      <c r="A219" t="s">
        <v>714</v>
      </c>
      <c r="B219" t="s">
        <v>153</v>
      </c>
      <c r="C219" t="s">
        <v>871</v>
      </c>
      <c r="D219" t="s">
        <v>906</v>
      </c>
    </row>
    <row r="220" spans="1:4">
      <c r="A220" t="s">
        <v>715</v>
      </c>
      <c r="B220" t="s">
        <v>153</v>
      </c>
      <c r="C220" t="s">
        <v>871</v>
      </c>
      <c r="D220" t="s">
        <v>906</v>
      </c>
    </row>
    <row r="221" spans="1:4">
      <c r="A221" t="s">
        <v>908</v>
      </c>
      <c r="B221" t="s">
        <v>153</v>
      </c>
      <c r="C221" t="s">
        <v>871</v>
      </c>
      <c r="D221" t="s">
        <v>906</v>
      </c>
    </row>
    <row r="222" spans="1:4">
      <c r="A222" t="s">
        <v>1184</v>
      </c>
      <c r="B222" t="s">
        <v>29</v>
      </c>
      <c r="C222" t="s">
        <v>871</v>
      </c>
      <c r="D222" t="s">
        <v>906</v>
      </c>
    </row>
    <row r="223" spans="1:4">
      <c r="A223" t="s">
        <v>1185</v>
      </c>
      <c r="B223" t="s">
        <v>60</v>
      </c>
      <c r="C223" t="s">
        <v>871</v>
      </c>
      <c r="D223" t="s">
        <v>906</v>
      </c>
    </row>
    <row r="224" spans="1:4">
      <c r="A224" t="s">
        <v>1186</v>
      </c>
      <c r="B224" t="s">
        <v>29</v>
      </c>
      <c r="C224" t="s">
        <v>871</v>
      </c>
      <c r="D224" t="s">
        <v>906</v>
      </c>
    </row>
    <row r="225" spans="1:4">
      <c r="A225" t="s">
        <v>716</v>
      </c>
      <c r="B225" t="s">
        <v>153</v>
      </c>
      <c r="C225" t="s">
        <v>871</v>
      </c>
      <c r="D225" t="s">
        <v>909</v>
      </c>
    </row>
    <row r="226" spans="1:4">
      <c r="A226" t="s">
        <v>724</v>
      </c>
      <c r="B226" t="s">
        <v>153</v>
      </c>
      <c r="C226" t="s">
        <v>871</v>
      </c>
      <c r="D226" t="s">
        <v>909</v>
      </c>
    </row>
    <row r="227" spans="1:4">
      <c r="A227" t="s">
        <v>725</v>
      </c>
      <c r="B227" t="s">
        <v>153</v>
      </c>
      <c r="C227" t="s">
        <v>871</v>
      </c>
      <c r="D227" t="s">
        <v>909</v>
      </c>
    </row>
    <row r="228" spans="1:4">
      <c r="A228" t="s">
        <v>717</v>
      </c>
      <c r="B228" t="s">
        <v>153</v>
      </c>
      <c r="C228" t="s">
        <v>871</v>
      </c>
      <c r="D228" t="s">
        <v>909</v>
      </c>
    </row>
    <row r="229" spans="1:4">
      <c r="A229" t="s">
        <v>718</v>
      </c>
      <c r="B229" t="s">
        <v>153</v>
      </c>
      <c r="C229" t="s">
        <v>871</v>
      </c>
      <c r="D229" t="s">
        <v>909</v>
      </c>
    </row>
    <row r="230" spans="1:4">
      <c r="A230" t="s">
        <v>719</v>
      </c>
      <c r="B230" t="s">
        <v>153</v>
      </c>
      <c r="C230" t="s">
        <v>871</v>
      </c>
      <c r="D230" t="s">
        <v>909</v>
      </c>
    </row>
    <row r="231" spans="1:4">
      <c r="A231" t="s">
        <v>720</v>
      </c>
      <c r="B231" t="s">
        <v>153</v>
      </c>
      <c r="C231" t="s">
        <v>871</v>
      </c>
      <c r="D231" t="s">
        <v>909</v>
      </c>
    </row>
    <row r="232" spans="1:4">
      <c r="A232" t="s">
        <v>721</v>
      </c>
      <c r="B232" t="s">
        <v>153</v>
      </c>
      <c r="C232" t="s">
        <v>871</v>
      </c>
      <c r="D232" t="s">
        <v>909</v>
      </c>
    </row>
    <row r="233" spans="1:4">
      <c r="A233" t="s">
        <v>722</v>
      </c>
      <c r="B233" t="s">
        <v>153</v>
      </c>
      <c r="C233" t="s">
        <v>871</v>
      </c>
      <c r="D233" t="s">
        <v>909</v>
      </c>
    </row>
    <row r="234" spans="1:4">
      <c r="A234" t="s">
        <v>723</v>
      </c>
      <c r="B234" t="s">
        <v>153</v>
      </c>
      <c r="C234" t="s">
        <v>871</v>
      </c>
      <c r="D234" t="s">
        <v>909</v>
      </c>
    </row>
    <row r="235" spans="1:4">
      <c r="A235" t="s">
        <v>910</v>
      </c>
      <c r="B235" t="s">
        <v>30</v>
      </c>
      <c r="C235" t="s">
        <v>871</v>
      </c>
      <c r="D235" t="s">
        <v>911</v>
      </c>
    </row>
    <row r="236" spans="1:4">
      <c r="A236" t="s">
        <v>151</v>
      </c>
      <c r="B236" t="s">
        <v>29</v>
      </c>
      <c r="C236" t="s">
        <v>871</v>
      </c>
      <c r="D236" t="s">
        <v>911</v>
      </c>
    </row>
    <row r="237" spans="1:4">
      <c r="A237" t="s">
        <v>152</v>
      </c>
      <c r="B237" t="s">
        <v>153</v>
      </c>
      <c r="C237" t="s">
        <v>871</v>
      </c>
      <c r="D237" t="s">
        <v>911</v>
      </c>
    </row>
    <row r="238" spans="1:4">
      <c r="A238" t="s">
        <v>162</v>
      </c>
      <c r="B238" t="s">
        <v>153</v>
      </c>
      <c r="C238" t="s">
        <v>871</v>
      </c>
      <c r="D238" t="s">
        <v>911</v>
      </c>
    </row>
    <row r="239" spans="1:4">
      <c r="A239" t="s">
        <v>163</v>
      </c>
      <c r="B239" t="s">
        <v>153</v>
      </c>
      <c r="C239" t="s">
        <v>871</v>
      </c>
      <c r="D239" t="s">
        <v>911</v>
      </c>
    </row>
    <row r="240" spans="1:4">
      <c r="A240" t="s">
        <v>164</v>
      </c>
      <c r="B240" t="s">
        <v>153</v>
      </c>
      <c r="C240" t="s">
        <v>871</v>
      </c>
      <c r="D240" t="s">
        <v>911</v>
      </c>
    </row>
    <row r="241" spans="1:4">
      <c r="A241" t="s">
        <v>165</v>
      </c>
      <c r="B241" t="s">
        <v>153</v>
      </c>
      <c r="C241" t="s">
        <v>871</v>
      </c>
      <c r="D241" t="s">
        <v>911</v>
      </c>
    </row>
    <row r="242" spans="1:4">
      <c r="A242" t="s">
        <v>166</v>
      </c>
      <c r="B242" t="s">
        <v>153</v>
      </c>
      <c r="C242" t="s">
        <v>871</v>
      </c>
      <c r="D242" t="s">
        <v>911</v>
      </c>
    </row>
    <row r="243" spans="1:4">
      <c r="A243" t="s">
        <v>167</v>
      </c>
      <c r="B243" t="s">
        <v>153</v>
      </c>
      <c r="C243" t="s">
        <v>871</v>
      </c>
      <c r="D243" t="s">
        <v>911</v>
      </c>
    </row>
    <row r="244" spans="1:4">
      <c r="A244" t="s">
        <v>154</v>
      </c>
      <c r="B244" t="s">
        <v>153</v>
      </c>
      <c r="C244" t="s">
        <v>871</v>
      </c>
      <c r="D244" t="s">
        <v>911</v>
      </c>
    </row>
    <row r="245" spans="1:4">
      <c r="A245" t="s">
        <v>155</v>
      </c>
      <c r="B245" t="s">
        <v>153</v>
      </c>
      <c r="C245" t="s">
        <v>871</v>
      </c>
      <c r="D245" t="s">
        <v>911</v>
      </c>
    </row>
    <row r="246" spans="1:4">
      <c r="A246" t="s">
        <v>156</v>
      </c>
      <c r="B246" t="s">
        <v>153</v>
      </c>
      <c r="C246" t="s">
        <v>871</v>
      </c>
      <c r="D246" t="s">
        <v>911</v>
      </c>
    </row>
    <row r="247" spans="1:4">
      <c r="A247" t="s">
        <v>157</v>
      </c>
      <c r="B247" t="s">
        <v>153</v>
      </c>
      <c r="C247" t="s">
        <v>871</v>
      </c>
      <c r="D247" t="s">
        <v>911</v>
      </c>
    </row>
    <row r="248" spans="1:4">
      <c r="A248" t="s">
        <v>158</v>
      </c>
      <c r="B248" t="s">
        <v>153</v>
      </c>
      <c r="C248" t="s">
        <v>871</v>
      </c>
      <c r="D248" t="s">
        <v>911</v>
      </c>
    </row>
    <row r="249" spans="1:4">
      <c r="A249" t="s">
        <v>159</v>
      </c>
      <c r="B249" t="s">
        <v>153</v>
      </c>
      <c r="C249" t="s">
        <v>871</v>
      </c>
      <c r="D249" t="s">
        <v>911</v>
      </c>
    </row>
    <row r="250" spans="1:4">
      <c r="A250" t="s">
        <v>160</v>
      </c>
      <c r="B250" t="s">
        <v>153</v>
      </c>
      <c r="C250" t="s">
        <v>871</v>
      </c>
      <c r="D250" t="s">
        <v>911</v>
      </c>
    </row>
    <row r="251" spans="1:4">
      <c r="A251" t="s">
        <v>161</v>
      </c>
      <c r="B251" t="s">
        <v>153</v>
      </c>
      <c r="C251" t="s">
        <v>871</v>
      </c>
      <c r="D251" t="s">
        <v>911</v>
      </c>
    </row>
    <row r="252" spans="1:4">
      <c r="A252" t="s">
        <v>168</v>
      </c>
      <c r="B252" t="s">
        <v>29</v>
      </c>
      <c r="C252" t="s">
        <v>871</v>
      </c>
      <c r="D252" t="s">
        <v>911</v>
      </c>
    </row>
    <row r="253" spans="1:4">
      <c r="A253" t="s">
        <v>912</v>
      </c>
      <c r="B253" t="s">
        <v>29</v>
      </c>
      <c r="C253" t="s">
        <v>871</v>
      </c>
      <c r="D253" t="s">
        <v>911</v>
      </c>
    </row>
    <row r="254" spans="1:4">
      <c r="A254" t="s">
        <v>169</v>
      </c>
      <c r="B254" t="s">
        <v>29</v>
      </c>
      <c r="C254" t="s">
        <v>871</v>
      </c>
      <c r="D254" t="s">
        <v>911</v>
      </c>
    </row>
    <row r="255" spans="1:4">
      <c r="A255" t="s">
        <v>170</v>
      </c>
      <c r="B255" t="s">
        <v>29</v>
      </c>
      <c r="C255" t="s">
        <v>871</v>
      </c>
      <c r="D255" t="s">
        <v>911</v>
      </c>
    </row>
    <row r="256" spans="1:4">
      <c r="A256" t="s">
        <v>171</v>
      </c>
      <c r="B256" t="s">
        <v>29</v>
      </c>
      <c r="C256" t="s">
        <v>871</v>
      </c>
      <c r="D256" t="s">
        <v>911</v>
      </c>
    </row>
    <row r="257" spans="1:4">
      <c r="A257" t="s">
        <v>726</v>
      </c>
      <c r="B257" t="s">
        <v>29</v>
      </c>
      <c r="C257" t="s">
        <v>871</v>
      </c>
      <c r="D257" t="s">
        <v>911</v>
      </c>
    </row>
    <row r="258" spans="1:4">
      <c r="A258" t="s">
        <v>913</v>
      </c>
      <c r="B258" t="s">
        <v>10</v>
      </c>
      <c r="C258" t="s">
        <v>871</v>
      </c>
      <c r="D258" t="s">
        <v>911</v>
      </c>
    </row>
    <row r="259" spans="1:4">
      <c r="A259" t="s">
        <v>172</v>
      </c>
      <c r="B259" t="s">
        <v>29</v>
      </c>
      <c r="C259" t="s">
        <v>871</v>
      </c>
      <c r="D259" t="s">
        <v>911</v>
      </c>
    </row>
    <row r="260" spans="1:4">
      <c r="A260" t="s">
        <v>727</v>
      </c>
      <c r="B260" t="s">
        <v>30</v>
      </c>
      <c r="C260" t="s">
        <v>871</v>
      </c>
      <c r="D260" t="s">
        <v>911</v>
      </c>
    </row>
    <row r="261" spans="1:4">
      <c r="A261" t="s">
        <v>728</v>
      </c>
      <c r="B261" t="s">
        <v>30</v>
      </c>
      <c r="C261" t="s">
        <v>871</v>
      </c>
      <c r="D261" t="s">
        <v>911</v>
      </c>
    </row>
    <row r="262" spans="1:4">
      <c r="A262" t="s">
        <v>729</v>
      </c>
      <c r="B262" t="s">
        <v>30</v>
      </c>
      <c r="C262" t="s">
        <v>871</v>
      </c>
      <c r="D262" t="s">
        <v>911</v>
      </c>
    </row>
    <row r="263" spans="1:4">
      <c r="A263" t="s">
        <v>730</v>
      </c>
      <c r="B263" t="s">
        <v>29</v>
      </c>
      <c r="C263" t="s">
        <v>871</v>
      </c>
      <c r="D263" t="s">
        <v>911</v>
      </c>
    </row>
    <row r="264" spans="1:4">
      <c r="A264" t="s">
        <v>914</v>
      </c>
      <c r="B264" t="s">
        <v>10</v>
      </c>
      <c r="C264" t="s">
        <v>871</v>
      </c>
      <c r="D264" t="s">
        <v>911</v>
      </c>
    </row>
    <row r="265" spans="1:4">
      <c r="A265" t="s">
        <v>731</v>
      </c>
      <c r="B265" t="s">
        <v>30</v>
      </c>
      <c r="C265" t="s">
        <v>871</v>
      </c>
      <c r="D265" t="s">
        <v>911</v>
      </c>
    </row>
    <row r="266" spans="1:4">
      <c r="A266" t="s">
        <v>732</v>
      </c>
      <c r="B266" t="s">
        <v>30</v>
      </c>
      <c r="C266" t="s">
        <v>871</v>
      </c>
      <c r="D266" t="s">
        <v>911</v>
      </c>
    </row>
    <row r="267" spans="1:4">
      <c r="A267" t="s">
        <v>733</v>
      </c>
      <c r="B267" t="s">
        <v>29</v>
      </c>
      <c r="C267" t="s">
        <v>871</v>
      </c>
      <c r="D267" t="s">
        <v>911</v>
      </c>
    </row>
    <row r="268" spans="1:4">
      <c r="A268" t="s">
        <v>734</v>
      </c>
      <c r="B268" t="s">
        <v>29</v>
      </c>
      <c r="C268" t="s">
        <v>871</v>
      </c>
      <c r="D268" t="s">
        <v>911</v>
      </c>
    </row>
    <row r="269" spans="1:4">
      <c r="A269" t="s">
        <v>735</v>
      </c>
      <c r="B269" t="s">
        <v>29</v>
      </c>
      <c r="C269" t="s">
        <v>871</v>
      </c>
      <c r="D269" t="s">
        <v>911</v>
      </c>
    </row>
    <row r="270" spans="1:4">
      <c r="A270" t="s">
        <v>736</v>
      </c>
      <c r="B270" t="s">
        <v>30</v>
      </c>
      <c r="C270" t="s">
        <v>871</v>
      </c>
      <c r="D270" t="s">
        <v>911</v>
      </c>
    </row>
    <row r="271" spans="1:4">
      <c r="A271" t="s">
        <v>737</v>
      </c>
      <c r="B271" t="s">
        <v>30</v>
      </c>
      <c r="C271" t="s">
        <v>871</v>
      </c>
      <c r="D271" t="s">
        <v>911</v>
      </c>
    </row>
    <row r="272" spans="1:4">
      <c r="A272" t="s">
        <v>738</v>
      </c>
      <c r="B272" t="s">
        <v>29</v>
      </c>
      <c r="C272" t="s">
        <v>871</v>
      </c>
      <c r="D272" t="s">
        <v>911</v>
      </c>
    </row>
    <row r="273" spans="1:4">
      <c r="A273" t="s">
        <v>739</v>
      </c>
      <c r="B273" t="s">
        <v>30</v>
      </c>
      <c r="C273" t="s">
        <v>871</v>
      </c>
      <c r="D273" t="s">
        <v>911</v>
      </c>
    </row>
    <row r="274" spans="1:4">
      <c r="A274" t="s">
        <v>740</v>
      </c>
      <c r="B274" t="s">
        <v>30</v>
      </c>
      <c r="C274" t="s">
        <v>871</v>
      </c>
      <c r="D274" t="s">
        <v>911</v>
      </c>
    </row>
    <row r="275" spans="1:4">
      <c r="A275" t="s">
        <v>741</v>
      </c>
      <c r="B275" t="s">
        <v>29</v>
      </c>
      <c r="C275" t="s">
        <v>871</v>
      </c>
      <c r="D275" t="s">
        <v>911</v>
      </c>
    </row>
    <row r="276" spans="1:4">
      <c r="A276" t="s">
        <v>742</v>
      </c>
      <c r="B276" t="s">
        <v>60</v>
      </c>
      <c r="C276" t="s">
        <v>871</v>
      </c>
      <c r="D276" t="s">
        <v>911</v>
      </c>
    </row>
    <row r="277" spans="1:4">
      <c r="A277" t="s">
        <v>743</v>
      </c>
      <c r="B277" t="s">
        <v>29</v>
      </c>
      <c r="C277" t="s">
        <v>871</v>
      </c>
      <c r="D277" t="s">
        <v>911</v>
      </c>
    </row>
    <row r="278" spans="1:4">
      <c r="A278" t="s">
        <v>915</v>
      </c>
      <c r="B278" t="s">
        <v>29</v>
      </c>
      <c r="C278" t="s">
        <v>871</v>
      </c>
      <c r="D278" t="s">
        <v>916</v>
      </c>
    </row>
    <row r="279" spans="1:4">
      <c r="A279" t="s">
        <v>917</v>
      </c>
      <c r="B279" t="s">
        <v>10</v>
      </c>
      <c r="C279" t="s">
        <v>871</v>
      </c>
      <c r="D279" t="s">
        <v>916</v>
      </c>
    </row>
    <row r="280" spans="1:4">
      <c r="A280" t="s">
        <v>173</v>
      </c>
      <c r="B280" t="s">
        <v>30</v>
      </c>
      <c r="C280" t="s">
        <v>871</v>
      </c>
      <c r="D280" t="s">
        <v>916</v>
      </c>
    </row>
    <row r="281" spans="1:4">
      <c r="A281" t="s">
        <v>174</v>
      </c>
      <c r="B281" t="s">
        <v>30</v>
      </c>
      <c r="C281" t="s">
        <v>871</v>
      </c>
      <c r="D281" t="s">
        <v>916</v>
      </c>
    </row>
    <row r="282" spans="1:4">
      <c r="A282" t="s">
        <v>175</v>
      </c>
      <c r="B282" t="s">
        <v>30</v>
      </c>
      <c r="C282" t="s">
        <v>871</v>
      </c>
      <c r="D282" t="s">
        <v>916</v>
      </c>
    </row>
    <row r="283" spans="1:4">
      <c r="A283" t="s">
        <v>176</v>
      </c>
      <c r="B283" t="s">
        <v>153</v>
      </c>
      <c r="C283" t="s">
        <v>871</v>
      </c>
      <c r="D283" t="s">
        <v>916</v>
      </c>
    </row>
    <row r="284" spans="1:4">
      <c r="A284" t="s">
        <v>185</v>
      </c>
      <c r="B284" t="s">
        <v>153</v>
      </c>
      <c r="C284" t="s">
        <v>871</v>
      </c>
      <c r="D284" t="s">
        <v>916</v>
      </c>
    </row>
    <row r="285" spans="1:4">
      <c r="A285" t="s">
        <v>186</v>
      </c>
      <c r="B285" t="s">
        <v>153</v>
      </c>
      <c r="C285" t="s">
        <v>871</v>
      </c>
      <c r="D285" t="s">
        <v>916</v>
      </c>
    </row>
    <row r="286" spans="1:4">
      <c r="A286" t="s">
        <v>187</v>
      </c>
      <c r="B286" t="s">
        <v>153</v>
      </c>
      <c r="C286" t="s">
        <v>871</v>
      </c>
      <c r="D286" t="s">
        <v>916</v>
      </c>
    </row>
    <row r="287" spans="1:4">
      <c r="A287" t="s">
        <v>188</v>
      </c>
      <c r="B287" t="s">
        <v>153</v>
      </c>
      <c r="C287" t="s">
        <v>871</v>
      </c>
      <c r="D287" t="s">
        <v>916</v>
      </c>
    </row>
    <row r="288" spans="1:4">
      <c r="A288" t="s">
        <v>189</v>
      </c>
      <c r="B288" t="s">
        <v>153</v>
      </c>
      <c r="C288" t="s">
        <v>871</v>
      </c>
      <c r="D288" t="s">
        <v>916</v>
      </c>
    </row>
    <row r="289" spans="1:4">
      <c r="A289" t="s">
        <v>190</v>
      </c>
      <c r="B289" t="s">
        <v>153</v>
      </c>
      <c r="C289" t="s">
        <v>871</v>
      </c>
      <c r="D289" t="s">
        <v>916</v>
      </c>
    </row>
    <row r="290" spans="1:4">
      <c r="A290" t="s">
        <v>177</v>
      </c>
      <c r="B290" t="s">
        <v>153</v>
      </c>
      <c r="C290" t="s">
        <v>871</v>
      </c>
      <c r="D290" t="s">
        <v>916</v>
      </c>
    </row>
    <row r="291" spans="1:4">
      <c r="A291" t="s">
        <v>178</v>
      </c>
      <c r="B291" t="s">
        <v>153</v>
      </c>
      <c r="C291" t="s">
        <v>871</v>
      </c>
      <c r="D291" t="s">
        <v>916</v>
      </c>
    </row>
    <row r="292" spans="1:4">
      <c r="A292" t="s">
        <v>179</v>
      </c>
      <c r="B292" t="s">
        <v>153</v>
      </c>
      <c r="C292" t="s">
        <v>871</v>
      </c>
      <c r="D292" t="s">
        <v>916</v>
      </c>
    </row>
    <row r="293" spans="1:4">
      <c r="A293" t="s">
        <v>180</v>
      </c>
      <c r="B293" t="s">
        <v>153</v>
      </c>
      <c r="C293" t="s">
        <v>871</v>
      </c>
      <c r="D293" t="s">
        <v>916</v>
      </c>
    </row>
    <row r="294" spans="1:4">
      <c r="A294" t="s">
        <v>181</v>
      </c>
      <c r="B294" t="s">
        <v>153</v>
      </c>
      <c r="C294" t="s">
        <v>871</v>
      </c>
      <c r="D294" t="s">
        <v>916</v>
      </c>
    </row>
    <row r="295" spans="1:4">
      <c r="A295" t="s">
        <v>182</v>
      </c>
      <c r="B295" t="s">
        <v>153</v>
      </c>
      <c r="C295" t="s">
        <v>871</v>
      </c>
      <c r="D295" t="s">
        <v>916</v>
      </c>
    </row>
    <row r="296" spans="1:4">
      <c r="A296" t="s">
        <v>183</v>
      </c>
      <c r="B296" t="s">
        <v>153</v>
      </c>
      <c r="C296" t="s">
        <v>871</v>
      </c>
      <c r="D296" t="s">
        <v>916</v>
      </c>
    </row>
    <row r="297" spans="1:4">
      <c r="A297" t="s">
        <v>184</v>
      </c>
      <c r="B297" t="s">
        <v>153</v>
      </c>
      <c r="C297" t="s">
        <v>871</v>
      </c>
      <c r="D297" t="s">
        <v>916</v>
      </c>
    </row>
    <row r="298" spans="1:4">
      <c r="A298" t="s">
        <v>191</v>
      </c>
      <c r="B298" t="s">
        <v>30</v>
      </c>
      <c r="C298" t="s">
        <v>871</v>
      </c>
      <c r="D298" t="s">
        <v>916</v>
      </c>
    </row>
    <row r="299" spans="1:4">
      <c r="A299" t="s">
        <v>192</v>
      </c>
      <c r="B299" t="s">
        <v>30</v>
      </c>
      <c r="C299" t="s">
        <v>871</v>
      </c>
      <c r="D299" t="s">
        <v>916</v>
      </c>
    </row>
    <row r="300" spans="1:4">
      <c r="A300" t="s">
        <v>193</v>
      </c>
      <c r="B300" t="s">
        <v>153</v>
      </c>
      <c r="C300" t="s">
        <v>871</v>
      </c>
      <c r="D300" t="s">
        <v>916</v>
      </c>
    </row>
    <row r="301" spans="1:4">
      <c r="A301" t="s">
        <v>202</v>
      </c>
      <c r="B301" t="s">
        <v>153</v>
      </c>
      <c r="C301" t="s">
        <v>871</v>
      </c>
      <c r="D301" t="s">
        <v>916</v>
      </c>
    </row>
    <row r="302" spans="1:4">
      <c r="A302" t="s">
        <v>203</v>
      </c>
      <c r="B302" t="s">
        <v>153</v>
      </c>
      <c r="C302" t="s">
        <v>871</v>
      </c>
      <c r="D302" t="s">
        <v>916</v>
      </c>
    </row>
    <row r="303" spans="1:4">
      <c r="A303" t="s">
        <v>204</v>
      </c>
      <c r="B303" t="s">
        <v>153</v>
      </c>
      <c r="C303" t="s">
        <v>871</v>
      </c>
      <c r="D303" t="s">
        <v>916</v>
      </c>
    </row>
    <row r="304" spans="1:4">
      <c r="A304" t="s">
        <v>205</v>
      </c>
      <c r="B304" t="s">
        <v>153</v>
      </c>
      <c r="C304" t="s">
        <v>871</v>
      </c>
      <c r="D304" t="s">
        <v>916</v>
      </c>
    </row>
    <row r="305" spans="1:4">
      <c r="A305" t="s">
        <v>206</v>
      </c>
      <c r="B305" t="s">
        <v>153</v>
      </c>
      <c r="C305" t="s">
        <v>871</v>
      </c>
      <c r="D305" t="s">
        <v>916</v>
      </c>
    </row>
    <row r="306" spans="1:4">
      <c r="A306" t="s">
        <v>207</v>
      </c>
      <c r="B306" t="s">
        <v>153</v>
      </c>
      <c r="C306" t="s">
        <v>871</v>
      </c>
      <c r="D306" t="s">
        <v>916</v>
      </c>
    </row>
    <row r="307" spans="1:4">
      <c r="A307" t="s">
        <v>918</v>
      </c>
      <c r="B307" t="s">
        <v>153</v>
      </c>
      <c r="C307" t="s">
        <v>871</v>
      </c>
      <c r="D307" t="s">
        <v>916</v>
      </c>
    </row>
    <row r="308" spans="1:4">
      <c r="A308" t="s">
        <v>919</v>
      </c>
      <c r="B308" t="s">
        <v>10</v>
      </c>
      <c r="C308" t="s">
        <v>871</v>
      </c>
      <c r="D308" t="s">
        <v>916</v>
      </c>
    </row>
    <row r="309" spans="1:4">
      <c r="A309" t="s">
        <v>194</v>
      </c>
      <c r="B309" t="s">
        <v>153</v>
      </c>
      <c r="C309" t="s">
        <v>871</v>
      </c>
      <c r="D309" t="s">
        <v>916</v>
      </c>
    </row>
    <row r="310" spans="1:4">
      <c r="A310" t="s">
        <v>195</v>
      </c>
      <c r="B310" t="s">
        <v>153</v>
      </c>
      <c r="C310" t="s">
        <v>871</v>
      </c>
      <c r="D310" t="s">
        <v>916</v>
      </c>
    </row>
    <row r="311" spans="1:4">
      <c r="A311" t="s">
        <v>196</v>
      </c>
      <c r="B311" t="s">
        <v>153</v>
      </c>
      <c r="C311" t="s">
        <v>871</v>
      </c>
      <c r="D311" t="s">
        <v>916</v>
      </c>
    </row>
    <row r="312" spans="1:4">
      <c r="A312" t="s">
        <v>197</v>
      </c>
      <c r="B312" t="s">
        <v>153</v>
      </c>
      <c r="C312" t="s">
        <v>871</v>
      </c>
      <c r="D312" t="s">
        <v>916</v>
      </c>
    </row>
    <row r="313" spans="1:4">
      <c r="A313" t="s">
        <v>198</v>
      </c>
      <c r="B313" t="s">
        <v>153</v>
      </c>
      <c r="C313" t="s">
        <v>871</v>
      </c>
      <c r="D313" t="s">
        <v>916</v>
      </c>
    </row>
    <row r="314" spans="1:4">
      <c r="A314" t="s">
        <v>199</v>
      </c>
      <c r="B314" t="s">
        <v>153</v>
      </c>
      <c r="C314" t="s">
        <v>871</v>
      </c>
      <c r="D314" t="s">
        <v>916</v>
      </c>
    </row>
    <row r="315" spans="1:4">
      <c r="A315" t="s">
        <v>200</v>
      </c>
      <c r="B315" t="s">
        <v>153</v>
      </c>
      <c r="C315" t="s">
        <v>871</v>
      </c>
      <c r="D315" t="s">
        <v>916</v>
      </c>
    </row>
    <row r="316" spans="1:4">
      <c r="A316" t="s">
        <v>201</v>
      </c>
      <c r="B316" t="s">
        <v>153</v>
      </c>
      <c r="C316" t="s">
        <v>871</v>
      </c>
      <c r="D316" t="s">
        <v>916</v>
      </c>
    </row>
    <row r="317" spans="1:4">
      <c r="A317" t="s">
        <v>208</v>
      </c>
      <c r="B317" t="s">
        <v>29</v>
      </c>
      <c r="C317" t="s">
        <v>871</v>
      </c>
      <c r="D317" t="s">
        <v>916</v>
      </c>
    </row>
    <row r="318" spans="1:4">
      <c r="A318" t="s">
        <v>209</v>
      </c>
      <c r="B318" t="s">
        <v>10</v>
      </c>
      <c r="C318" t="s">
        <v>871</v>
      </c>
      <c r="D318" t="s">
        <v>916</v>
      </c>
    </row>
    <row r="319" spans="1:4">
      <c r="A319" t="s">
        <v>210</v>
      </c>
      <c r="B319" t="s">
        <v>29</v>
      </c>
      <c r="C319" t="s">
        <v>871</v>
      </c>
      <c r="D319" t="s">
        <v>916</v>
      </c>
    </row>
    <row r="320" spans="1:4">
      <c r="A320" t="s">
        <v>211</v>
      </c>
      <c r="B320" t="s">
        <v>30</v>
      </c>
      <c r="C320" t="s">
        <v>871</v>
      </c>
      <c r="D320" t="s">
        <v>916</v>
      </c>
    </row>
    <row r="321" spans="1:4">
      <c r="A321" t="s">
        <v>212</v>
      </c>
      <c r="B321" t="s">
        <v>30</v>
      </c>
      <c r="C321" t="s">
        <v>871</v>
      </c>
      <c r="D321" t="s">
        <v>916</v>
      </c>
    </row>
    <row r="322" spans="1:4">
      <c r="A322" t="s">
        <v>213</v>
      </c>
      <c r="B322" t="s">
        <v>30</v>
      </c>
      <c r="C322" t="s">
        <v>871</v>
      </c>
      <c r="D322" t="s">
        <v>916</v>
      </c>
    </row>
    <row r="323" spans="1:4">
      <c r="A323" t="s">
        <v>214</v>
      </c>
      <c r="B323" t="s">
        <v>30</v>
      </c>
      <c r="C323" t="s">
        <v>871</v>
      </c>
      <c r="D323" t="s">
        <v>916</v>
      </c>
    </row>
    <row r="324" spans="1:4">
      <c r="A324" t="s">
        <v>215</v>
      </c>
      <c r="B324" t="s">
        <v>29</v>
      </c>
      <c r="C324" t="s">
        <v>871</v>
      </c>
      <c r="D324" t="s">
        <v>916</v>
      </c>
    </row>
    <row r="325" spans="1:4">
      <c r="A325" t="s">
        <v>216</v>
      </c>
      <c r="B325" t="s">
        <v>29</v>
      </c>
      <c r="C325" t="s">
        <v>871</v>
      </c>
      <c r="D325" t="s">
        <v>916</v>
      </c>
    </row>
    <row r="326" spans="1:4">
      <c r="A326" t="s">
        <v>920</v>
      </c>
      <c r="B326" t="s">
        <v>30</v>
      </c>
      <c r="C326" t="s">
        <v>871</v>
      </c>
      <c r="D326" t="s">
        <v>916</v>
      </c>
    </row>
    <row r="327" spans="1:4">
      <c r="A327" t="s">
        <v>921</v>
      </c>
      <c r="B327" t="s">
        <v>30</v>
      </c>
      <c r="C327" t="s">
        <v>871</v>
      </c>
      <c r="D327" t="s">
        <v>916</v>
      </c>
    </row>
    <row r="328" spans="1:4">
      <c r="A328" t="s">
        <v>217</v>
      </c>
      <c r="B328" t="s">
        <v>29</v>
      </c>
      <c r="C328" t="s">
        <v>871</v>
      </c>
      <c r="D328" t="s">
        <v>916</v>
      </c>
    </row>
    <row r="329" spans="1:4">
      <c r="A329" t="s">
        <v>922</v>
      </c>
      <c r="B329" t="s">
        <v>60</v>
      </c>
      <c r="C329" t="s">
        <v>871</v>
      </c>
      <c r="D329" t="s">
        <v>916</v>
      </c>
    </row>
    <row r="330" spans="1:4">
      <c r="A330" t="s">
        <v>218</v>
      </c>
      <c r="B330" t="s">
        <v>29</v>
      </c>
      <c r="C330" t="s">
        <v>871</v>
      </c>
      <c r="D330" t="s">
        <v>916</v>
      </c>
    </row>
    <row r="331" spans="1:4">
      <c r="A331" t="s">
        <v>1177</v>
      </c>
      <c r="B331" t="s">
        <v>29</v>
      </c>
      <c r="D331" t="s">
        <v>923</v>
      </c>
    </row>
    <row r="332" spans="1:4">
      <c r="A332" t="s">
        <v>1178</v>
      </c>
      <c r="B332" t="s">
        <v>29</v>
      </c>
      <c r="D332" t="s">
        <v>923</v>
      </c>
    </row>
    <row r="333" spans="1:4">
      <c r="A333" t="s">
        <v>1179</v>
      </c>
      <c r="B333" t="s">
        <v>30</v>
      </c>
      <c r="D333" t="s">
        <v>923</v>
      </c>
    </row>
    <row r="334" spans="1:4">
      <c r="A334" t="s">
        <v>1180</v>
      </c>
      <c r="B334" t="s">
        <v>30</v>
      </c>
      <c r="D334" t="s">
        <v>923</v>
      </c>
    </row>
    <row r="335" spans="1:4">
      <c r="A335" t="s">
        <v>254</v>
      </c>
      <c r="B335" t="s">
        <v>29</v>
      </c>
      <c r="C335" t="s">
        <v>871</v>
      </c>
      <c r="D335" t="s">
        <v>923</v>
      </c>
    </row>
    <row r="336" spans="1:4">
      <c r="A336" t="s">
        <v>255</v>
      </c>
      <c r="B336" t="s">
        <v>10</v>
      </c>
      <c r="C336" t="s">
        <v>871</v>
      </c>
      <c r="D336" t="s">
        <v>923</v>
      </c>
    </row>
    <row r="337" spans="1:4">
      <c r="A337" t="s">
        <v>1105</v>
      </c>
      <c r="B337" t="s">
        <v>60</v>
      </c>
      <c r="C337" t="s">
        <v>871</v>
      </c>
      <c r="D337" t="s">
        <v>923</v>
      </c>
    </row>
    <row r="338" spans="1:4">
      <c r="A338" t="s">
        <v>1106</v>
      </c>
      <c r="B338" t="s">
        <v>60</v>
      </c>
      <c r="C338" t="s">
        <v>871</v>
      </c>
      <c r="D338" t="s">
        <v>923</v>
      </c>
    </row>
    <row r="339" spans="1:4">
      <c r="A339" t="s">
        <v>1107</v>
      </c>
      <c r="B339" t="s">
        <v>60</v>
      </c>
      <c r="C339" t="s">
        <v>871</v>
      </c>
      <c r="D339" t="s">
        <v>923</v>
      </c>
    </row>
    <row r="340" spans="1:4">
      <c r="A340" t="s">
        <v>1108</v>
      </c>
      <c r="B340" t="s">
        <v>60</v>
      </c>
      <c r="C340" t="s">
        <v>871</v>
      </c>
      <c r="D340" t="s">
        <v>923</v>
      </c>
    </row>
    <row r="341" spans="1:4">
      <c r="A341" t="s">
        <v>1109</v>
      </c>
      <c r="B341" t="s">
        <v>60</v>
      </c>
      <c r="C341" t="s">
        <v>871</v>
      </c>
      <c r="D341" t="s">
        <v>923</v>
      </c>
    </row>
    <row r="342" spans="1:4">
      <c r="A342" t="s">
        <v>1110</v>
      </c>
      <c r="B342" t="s">
        <v>60</v>
      </c>
      <c r="C342" t="s">
        <v>871</v>
      </c>
      <c r="D342" t="s">
        <v>923</v>
      </c>
    </row>
    <row r="343" spans="1:4">
      <c r="A343" t="s">
        <v>1111</v>
      </c>
      <c r="B343" t="s">
        <v>60</v>
      </c>
      <c r="C343" t="s">
        <v>871</v>
      </c>
      <c r="D343" t="s">
        <v>923</v>
      </c>
    </row>
    <row r="344" spans="1:4">
      <c r="A344" t="s">
        <v>1112</v>
      </c>
      <c r="B344" t="s">
        <v>60</v>
      </c>
      <c r="C344" t="s">
        <v>871</v>
      </c>
      <c r="D344" t="s">
        <v>923</v>
      </c>
    </row>
    <row r="345" spans="1:4">
      <c r="A345" t="s">
        <v>256</v>
      </c>
      <c r="B345" t="s">
        <v>29</v>
      </c>
      <c r="C345" t="s">
        <v>871</v>
      </c>
      <c r="D345" t="s">
        <v>923</v>
      </c>
    </row>
    <row r="346" spans="1:4">
      <c r="A346" t="s">
        <v>257</v>
      </c>
      <c r="B346" t="s">
        <v>30</v>
      </c>
      <c r="C346" t="s">
        <v>871</v>
      </c>
      <c r="D346" t="s">
        <v>923</v>
      </c>
    </row>
    <row r="347" spans="1:4">
      <c r="A347" t="s">
        <v>258</v>
      </c>
      <c r="B347" t="s">
        <v>29</v>
      </c>
      <c r="C347" t="s">
        <v>871</v>
      </c>
      <c r="D347" t="s">
        <v>923</v>
      </c>
    </row>
    <row r="348" spans="1:4">
      <c r="A348" t="s">
        <v>259</v>
      </c>
      <c r="B348" t="s">
        <v>29</v>
      </c>
      <c r="C348" t="s">
        <v>871</v>
      </c>
      <c r="D348" t="s">
        <v>923</v>
      </c>
    </row>
    <row r="349" spans="1:4">
      <c r="A349" t="s">
        <v>260</v>
      </c>
      <c r="B349" t="s">
        <v>10</v>
      </c>
      <c r="C349" t="s">
        <v>871</v>
      </c>
      <c r="D349" t="s">
        <v>923</v>
      </c>
    </row>
    <row r="350" spans="1:4">
      <c r="A350" t="s">
        <v>261</v>
      </c>
      <c r="B350" t="s">
        <v>29</v>
      </c>
      <c r="C350" t="s">
        <v>871</v>
      </c>
      <c r="D350" t="s">
        <v>923</v>
      </c>
    </row>
    <row r="351" spans="1:4">
      <c r="A351" t="s">
        <v>262</v>
      </c>
      <c r="B351" t="s">
        <v>29</v>
      </c>
      <c r="C351" t="s">
        <v>871</v>
      </c>
      <c r="D351" t="s">
        <v>923</v>
      </c>
    </row>
    <row r="352" spans="1:4">
      <c r="A352" t="s">
        <v>263</v>
      </c>
      <c r="B352" t="s">
        <v>29</v>
      </c>
      <c r="C352" t="s">
        <v>871</v>
      </c>
      <c r="D352" t="s">
        <v>923</v>
      </c>
    </row>
    <row r="353" spans="1:4">
      <c r="A353" t="s">
        <v>264</v>
      </c>
      <c r="B353" t="s">
        <v>1113</v>
      </c>
      <c r="C353" t="s">
        <v>871</v>
      </c>
      <c r="D353" t="s">
        <v>923</v>
      </c>
    </row>
    <row r="354" spans="1:4">
      <c r="A354" t="s">
        <v>265</v>
      </c>
      <c r="B354" t="s">
        <v>29</v>
      </c>
      <c r="C354" t="s">
        <v>871</v>
      </c>
      <c r="D354" t="s">
        <v>923</v>
      </c>
    </row>
    <row r="355" spans="1:4">
      <c r="A355" t="s">
        <v>924</v>
      </c>
      <c r="B355" t="s">
        <v>153</v>
      </c>
      <c r="C355" t="s">
        <v>871</v>
      </c>
      <c r="D355" t="s">
        <v>923</v>
      </c>
    </row>
    <row r="356" spans="1:4">
      <c r="A356" t="s">
        <v>925</v>
      </c>
      <c r="B356" t="s">
        <v>153</v>
      </c>
      <c r="C356" t="s">
        <v>871</v>
      </c>
      <c r="D356" t="s">
        <v>923</v>
      </c>
    </row>
    <row r="357" spans="1:4">
      <c r="A357" t="s">
        <v>926</v>
      </c>
      <c r="B357" t="s">
        <v>153</v>
      </c>
      <c r="C357" t="s">
        <v>871</v>
      </c>
      <c r="D357" t="s">
        <v>923</v>
      </c>
    </row>
    <row r="358" spans="1:4">
      <c r="A358" t="s">
        <v>927</v>
      </c>
      <c r="B358" t="s">
        <v>153</v>
      </c>
      <c r="C358" t="s">
        <v>871</v>
      </c>
      <c r="D358" t="s">
        <v>923</v>
      </c>
    </row>
    <row r="359" spans="1:4">
      <c r="A359" t="s">
        <v>928</v>
      </c>
      <c r="B359" t="s">
        <v>153</v>
      </c>
      <c r="C359" t="s">
        <v>871</v>
      </c>
      <c r="D359" t="s">
        <v>923</v>
      </c>
    </row>
    <row r="360" spans="1:4">
      <c r="A360" t="s">
        <v>929</v>
      </c>
      <c r="B360" t="s">
        <v>153</v>
      </c>
      <c r="C360" t="s">
        <v>871</v>
      </c>
      <c r="D360" t="s">
        <v>923</v>
      </c>
    </row>
    <row r="361" spans="1:4">
      <c r="A361" t="s">
        <v>930</v>
      </c>
      <c r="B361" t="s">
        <v>153</v>
      </c>
      <c r="C361" t="s">
        <v>871</v>
      </c>
      <c r="D361" t="s">
        <v>923</v>
      </c>
    </row>
    <row r="362" spans="1:4">
      <c r="A362" t="s">
        <v>266</v>
      </c>
      <c r="B362" t="s">
        <v>29</v>
      </c>
      <c r="C362" t="s">
        <v>871</v>
      </c>
      <c r="D362" t="s">
        <v>923</v>
      </c>
    </row>
    <row r="363" spans="1:4">
      <c r="A363" t="s">
        <v>931</v>
      </c>
      <c r="B363" t="s">
        <v>29</v>
      </c>
      <c r="C363" t="s">
        <v>871</v>
      </c>
      <c r="D363" t="s">
        <v>923</v>
      </c>
    </row>
    <row r="364" spans="1:4">
      <c r="A364" t="s">
        <v>267</v>
      </c>
      <c r="B364" t="s">
        <v>30</v>
      </c>
      <c r="C364" t="s">
        <v>871</v>
      </c>
      <c r="D364" t="s">
        <v>923</v>
      </c>
    </row>
    <row r="365" spans="1:4">
      <c r="A365" t="s">
        <v>268</v>
      </c>
      <c r="B365" t="s">
        <v>30</v>
      </c>
      <c r="C365" t="s">
        <v>871</v>
      </c>
      <c r="D365" t="s">
        <v>923</v>
      </c>
    </row>
    <row r="366" spans="1:4">
      <c r="A366" t="s">
        <v>269</v>
      </c>
      <c r="B366" t="s">
        <v>30</v>
      </c>
      <c r="C366" t="s">
        <v>871</v>
      </c>
      <c r="D366" t="s">
        <v>923</v>
      </c>
    </row>
    <row r="367" spans="1:4">
      <c r="A367" t="s">
        <v>270</v>
      </c>
      <c r="B367" t="s">
        <v>30</v>
      </c>
      <c r="C367" t="s">
        <v>871</v>
      </c>
      <c r="D367" t="s">
        <v>923</v>
      </c>
    </row>
    <row r="368" spans="1:4">
      <c r="A368" t="s">
        <v>932</v>
      </c>
      <c r="B368" t="s">
        <v>30</v>
      </c>
      <c r="C368" t="s">
        <v>871</v>
      </c>
      <c r="D368" t="s">
        <v>923</v>
      </c>
    </row>
    <row r="369" spans="1:4">
      <c r="A369" t="s">
        <v>933</v>
      </c>
      <c r="B369" t="s">
        <v>30</v>
      </c>
      <c r="C369" t="s">
        <v>871</v>
      </c>
      <c r="D369" t="s">
        <v>923</v>
      </c>
    </row>
    <row r="370" spans="1:4">
      <c r="A370" t="s">
        <v>934</v>
      </c>
      <c r="B370" t="s">
        <v>30</v>
      </c>
      <c r="C370" t="s">
        <v>871</v>
      </c>
      <c r="D370" t="s">
        <v>923</v>
      </c>
    </row>
    <row r="371" spans="1:4">
      <c r="A371" t="s">
        <v>935</v>
      </c>
      <c r="B371" t="s">
        <v>30</v>
      </c>
      <c r="C371" t="s">
        <v>871</v>
      </c>
      <c r="D371" t="s">
        <v>923</v>
      </c>
    </row>
    <row r="372" spans="1:4">
      <c r="A372" t="s">
        <v>936</v>
      </c>
      <c r="B372" t="s">
        <v>30</v>
      </c>
      <c r="C372" t="s">
        <v>871</v>
      </c>
      <c r="D372" t="s">
        <v>923</v>
      </c>
    </row>
    <row r="373" spans="1:4">
      <c r="A373" t="s">
        <v>937</v>
      </c>
      <c r="B373" t="s">
        <v>30</v>
      </c>
      <c r="C373" t="s">
        <v>871</v>
      </c>
      <c r="D373" t="s">
        <v>923</v>
      </c>
    </row>
    <row r="374" spans="1:4">
      <c r="A374" t="s">
        <v>938</v>
      </c>
      <c r="B374" t="s">
        <v>30</v>
      </c>
      <c r="C374" t="s">
        <v>871</v>
      </c>
      <c r="D374" t="s">
        <v>923</v>
      </c>
    </row>
    <row r="375" spans="1:4">
      <c r="A375" t="s">
        <v>271</v>
      </c>
      <c r="B375" t="s">
        <v>30</v>
      </c>
      <c r="C375" t="s">
        <v>871</v>
      </c>
      <c r="D375" t="s">
        <v>923</v>
      </c>
    </row>
    <row r="376" spans="1:4">
      <c r="A376" t="s">
        <v>272</v>
      </c>
      <c r="B376" t="s">
        <v>30</v>
      </c>
      <c r="C376" t="s">
        <v>871</v>
      </c>
      <c r="D376" t="s">
        <v>923</v>
      </c>
    </row>
    <row r="377" spans="1:4">
      <c r="A377" t="s">
        <v>273</v>
      </c>
      <c r="B377" t="s">
        <v>30</v>
      </c>
      <c r="C377" t="s">
        <v>871</v>
      </c>
      <c r="D377" t="s">
        <v>923</v>
      </c>
    </row>
    <row r="378" spans="1:4">
      <c r="A378" t="s">
        <v>274</v>
      </c>
      <c r="B378" t="s">
        <v>30</v>
      </c>
      <c r="C378" t="s">
        <v>871</v>
      </c>
      <c r="D378" t="s">
        <v>923</v>
      </c>
    </row>
    <row r="379" spans="1:4">
      <c r="A379" t="s">
        <v>275</v>
      </c>
      <c r="B379" t="s">
        <v>30</v>
      </c>
      <c r="C379" t="s">
        <v>871</v>
      </c>
      <c r="D379" t="s">
        <v>923</v>
      </c>
    </row>
    <row r="380" spans="1:4">
      <c r="A380" t="s">
        <v>276</v>
      </c>
      <c r="B380" t="s">
        <v>29</v>
      </c>
      <c r="C380" t="s">
        <v>871</v>
      </c>
      <c r="D380" t="s">
        <v>923</v>
      </c>
    </row>
    <row r="381" spans="1:4">
      <c r="A381" t="s">
        <v>277</v>
      </c>
      <c r="B381" t="s">
        <v>29</v>
      </c>
      <c r="C381" t="s">
        <v>871</v>
      </c>
      <c r="D381" t="s">
        <v>923</v>
      </c>
    </row>
    <row r="382" spans="1:4">
      <c r="A382" t="s">
        <v>278</v>
      </c>
      <c r="B382" t="s">
        <v>29</v>
      </c>
      <c r="C382" t="s">
        <v>871</v>
      </c>
      <c r="D382" t="s">
        <v>923</v>
      </c>
    </row>
    <row r="383" spans="1:4">
      <c r="A383" t="s">
        <v>279</v>
      </c>
      <c r="B383" t="s">
        <v>29</v>
      </c>
      <c r="C383" t="s">
        <v>871</v>
      </c>
      <c r="D383" t="s">
        <v>923</v>
      </c>
    </row>
    <row r="384" spans="1:4">
      <c r="A384" t="s">
        <v>280</v>
      </c>
      <c r="B384" t="s">
        <v>29</v>
      </c>
      <c r="C384" t="s">
        <v>871</v>
      </c>
      <c r="D384" t="s">
        <v>923</v>
      </c>
    </row>
    <row r="385" spans="1:4">
      <c r="A385" t="s">
        <v>281</v>
      </c>
      <c r="B385" t="s">
        <v>29</v>
      </c>
      <c r="C385" t="s">
        <v>871</v>
      </c>
      <c r="D385" t="s">
        <v>923</v>
      </c>
    </row>
    <row r="386" spans="1:4">
      <c r="A386" t="s">
        <v>282</v>
      </c>
      <c r="B386" t="s">
        <v>29</v>
      </c>
      <c r="C386" t="s">
        <v>871</v>
      </c>
      <c r="D386" t="s">
        <v>923</v>
      </c>
    </row>
    <row r="387" spans="1:4">
      <c r="A387" t="s">
        <v>283</v>
      </c>
      <c r="B387" t="s">
        <v>29</v>
      </c>
      <c r="C387" t="s">
        <v>871</v>
      </c>
      <c r="D387" t="s">
        <v>923</v>
      </c>
    </row>
    <row r="388" spans="1:4">
      <c r="A388" t="s">
        <v>284</v>
      </c>
      <c r="B388" t="s">
        <v>30</v>
      </c>
      <c r="C388" t="s">
        <v>871</v>
      </c>
      <c r="D388" t="s">
        <v>923</v>
      </c>
    </row>
    <row r="389" spans="1:4">
      <c r="A389" t="s">
        <v>285</v>
      </c>
      <c r="B389" t="s">
        <v>29</v>
      </c>
      <c r="C389" t="s">
        <v>871</v>
      </c>
      <c r="D389" t="s">
        <v>923</v>
      </c>
    </row>
    <row r="390" spans="1:4">
      <c r="A390" t="s">
        <v>286</v>
      </c>
      <c r="B390" t="s">
        <v>29</v>
      </c>
      <c r="C390" t="s">
        <v>871</v>
      </c>
      <c r="D390" t="s">
        <v>923</v>
      </c>
    </row>
    <row r="391" spans="1:4">
      <c r="A391" t="s">
        <v>287</v>
      </c>
      <c r="B391" t="s">
        <v>29</v>
      </c>
      <c r="C391" t="s">
        <v>871</v>
      </c>
      <c r="D391" t="s">
        <v>923</v>
      </c>
    </row>
    <row r="392" spans="1:4">
      <c r="A392" t="s">
        <v>288</v>
      </c>
      <c r="B392" t="s">
        <v>29</v>
      </c>
      <c r="C392" t="s">
        <v>871</v>
      </c>
      <c r="D392" t="s">
        <v>923</v>
      </c>
    </row>
    <row r="393" spans="1:4">
      <c r="A393" t="s">
        <v>1181</v>
      </c>
      <c r="B393" t="s">
        <v>60</v>
      </c>
      <c r="D393" t="s">
        <v>923</v>
      </c>
    </row>
    <row r="394" spans="1:4">
      <c r="A394" t="s">
        <v>289</v>
      </c>
      <c r="B394" t="s">
        <v>29</v>
      </c>
      <c r="C394" t="s">
        <v>871</v>
      </c>
      <c r="D394" t="s">
        <v>923</v>
      </c>
    </row>
    <row r="395" spans="1:4">
      <c r="A395" t="s">
        <v>290</v>
      </c>
      <c r="B395" t="s">
        <v>10</v>
      </c>
      <c r="C395" t="s">
        <v>871</v>
      </c>
      <c r="D395" t="s">
        <v>923</v>
      </c>
    </row>
    <row r="396" spans="1:4">
      <c r="A396" t="s">
        <v>291</v>
      </c>
      <c r="B396" t="s">
        <v>29</v>
      </c>
      <c r="C396" t="s">
        <v>871</v>
      </c>
      <c r="D396" t="s">
        <v>923</v>
      </c>
    </row>
    <row r="397" spans="1:4">
      <c r="A397" t="s">
        <v>292</v>
      </c>
      <c r="B397" t="s">
        <v>10</v>
      </c>
      <c r="C397" t="s">
        <v>871</v>
      </c>
      <c r="D397" t="s">
        <v>923</v>
      </c>
    </row>
    <row r="398" spans="1:4">
      <c r="A398" t="s">
        <v>293</v>
      </c>
      <c r="B398" t="s">
        <v>29</v>
      </c>
      <c r="C398" t="s">
        <v>871</v>
      </c>
      <c r="D398" t="s">
        <v>923</v>
      </c>
    </row>
    <row r="399" spans="1:4">
      <c r="A399" t="s">
        <v>294</v>
      </c>
      <c r="B399" t="s">
        <v>10</v>
      </c>
      <c r="C399" t="s">
        <v>871</v>
      </c>
      <c r="D399" t="s">
        <v>923</v>
      </c>
    </row>
    <row r="400" spans="1:4">
      <c r="A400" t="s">
        <v>295</v>
      </c>
      <c r="B400" t="s">
        <v>29</v>
      </c>
      <c r="C400" t="s">
        <v>871</v>
      </c>
      <c r="D400" t="s">
        <v>923</v>
      </c>
    </row>
    <row r="401" spans="1:4">
      <c r="A401" t="s">
        <v>296</v>
      </c>
      <c r="B401" t="s">
        <v>10</v>
      </c>
      <c r="C401" t="s">
        <v>871</v>
      </c>
      <c r="D401" t="s">
        <v>923</v>
      </c>
    </row>
    <row r="402" spans="1:4">
      <c r="A402" t="s">
        <v>297</v>
      </c>
      <c r="B402" t="s">
        <v>29</v>
      </c>
      <c r="C402" t="s">
        <v>871</v>
      </c>
      <c r="D402" t="s">
        <v>923</v>
      </c>
    </row>
    <row r="403" spans="1:4">
      <c r="A403" t="s">
        <v>298</v>
      </c>
      <c r="B403" t="s">
        <v>29</v>
      </c>
      <c r="C403" t="s">
        <v>871</v>
      </c>
      <c r="D403" t="s">
        <v>923</v>
      </c>
    </row>
    <row r="404" spans="1:4">
      <c r="A404" t="s">
        <v>299</v>
      </c>
      <c r="B404" t="s">
        <v>29</v>
      </c>
      <c r="C404" t="s">
        <v>871</v>
      </c>
      <c r="D404" t="s">
        <v>923</v>
      </c>
    </row>
    <row r="405" spans="1:4">
      <c r="A405" t="s">
        <v>300</v>
      </c>
      <c r="B405" t="s">
        <v>29</v>
      </c>
      <c r="C405" t="s">
        <v>871</v>
      </c>
      <c r="D405" t="s">
        <v>923</v>
      </c>
    </row>
    <row r="406" spans="1:4">
      <c r="A406" t="s">
        <v>301</v>
      </c>
      <c r="B406" t="s">
        <v>29</v>
      </c>
      <c r="C406" t="s">
        <v>871</v>
      </c>
      <c r="D406" t="s">
        <v>923</v>
      </c>
    </row>
    <row r="407" spans="1:4">
      <c r="A407" t="s">
        <v>302</v>
      </c>
      <c r="B407" t="s">
        <v>29</v>
      </c>
      <c r="C407" t="s">
        <v>871</v>
      </c>
      <c r="D407" t="s">
        <v>923</v>
      </c>
    </row>
    <row r="408" spans="1:4">
      <c r="A408" t="s">
        <v>303</v>
      </c>
      <c r="B408" t="s">
        <v>10</v>
      </c>
      <c r="C408" t="s">
        <v>871</v>
      </c>
      <c r="D408" t="s">
        <v>923</v>
      </c>
    </row>
    <row r="409" spans="1:4">
      <c r="A409" t="s">
        <v>304</v>
      </c>
      <c r="B409" t="s">
        <v>29</v>
      </c>
      <c r="C409" t="s">
        <v>871</v>
      </c>
      <c r="D409" t="s">
        <v>923</v>
      </c>
    </row>
    <row r="410" spans="1:4">
      <c r="A410" t="s">
        <v>305</v>
      </c>
      <c r="B410" t="s">
        <v>29</v>
      </c>
      <c r="C410" t="s">
        <v>871</v>
      </c>
      <c r="D410" t="s">
        <v>923</v>
      </c>
    </row>
    <row r="411" spans="1:4">
      <c r="A411" t="s">
        <v>306</v>
      </c>
      <c r="B411" t="s">
        <v>29</v>
      </c>
      <c r="C411" t="s">
        <v>871</v>
      </c>
      <c r="D411" t="s">
        <v>923</v>
      </c>
    </row>
    <row r="412" spans="1:4">
      <c r="A412" t="s">
        <v>307</v>
      </c>
      <c r="B412" t="s">
        <v>30</v>
      </c>
      <c r="C412" t="s">
        <v>871</v>
      </c>
      <c r="D412" t="s">
        <v>923</v>
      </c>
    </row>
    <row r="413" spans="1:4">
      <c r="A413" t="s">
        <v>308</v>
      </c>
      <c r="B413" t="s">
        <v>29</v>
      </c>
      <c r="C413" t="s">
        <v>871</v>
      </c>
      <c r="D413" t="s">
        <v>923</v>
      </c>
    </row>
    <row r="414" spans="1:4">
      <c r="A414" t="s">
        <v>309</v>
      </c>
      <c r="B414" t="s">
        <v>29</v>
      </c>
      <c r="C414" t="s">
        <v>871</v>
      </c>
      <c r="D414" t="s">
        <v>923</v>
      </c>
    </row>
    <row r="415" spans="1:4">
      <c r="A415" t="s">
        <v>310</v>
      </c>
      <c r="B415" t="s">
        <v>29</v>
      </c>
      <c r="C415" t="s">
        <v>871</v>
      </c>
      <c r="D415" t="s">
        <v>923</v>
      </c>
    </row>
    <row r="416" spans="1:4">
      <c r="A416" t="s">
        <v>311</v>
      </c>
      <c r="B416" t="s">
        <v>29</v>
      </c>
      <c r="C416" t="s">
        <v>871</v>
      </c>
      <c r="D416" t="s">
        <v>923</v>
      </c>
    </row>
    <row r="417" spans="1:4">
      <c r="A417" t="s">
        <v>312</v>
      </c>
      <c r="B417" t="s">
        <v>29</v>
      </c>
      <c r="C417" t="s">
        <v>871</v>
      </c>
      <c r="D417" t="s">
        <v>923</v>
      </c>
    </row>
    <row r="418" spans="1:4">
      <c r="A418" t="s">
        <v>313</v>
      </c>
      <c r="B418" t="s">
        <v>29</v>
      </c>
      <c r="C418" t="s">
        <v>871</v>
      </c>
      <c r="D418" t="s">
        <v>923</v>
      </c>
    </row>
    <row r="419" spans="1:4">
      <c r="A419" t="s">
        <v>314</v>
      </c>
      <c r="B419" t="s">
        <v>29</v>
      </c>
      <c r="C419" t="s">
        <v>871</v>
      </c>
      <c r="D419" t="s">
        <v>923</v>
      </c>
    </row>
    <row r="420" spans="1:4">
      <c r="A420" t="s">
        <v>315</v>
      </c>
      <c r="B420" t="s">
        <v>29</v>
      </c>
      <c r="C420" t="s">
        <v>871</v>
      </c>
      <c r="D420" t="s">
        <v>923</v>
      </c>
    </row>
    <row r="421" spans="1:4">
      <c r="A421" t="s">
        <v>939</v>
      </c>
      <c r="B421" t="s">
        <v>29</v>
      </c>
      <c r="C421" t="s">
        <v>871</v>
      </c>
      <c r="D421" t="s">
        <v>923</v>
      </c>
    </row>
    <row r="422" spans="1:4">
      <c r="A422" t="s">
        <v>316</v>
      </c>
      <c r="B422" t="s">
        <v>29</v>
      </c>
      <c r="C422" t="s">
        <v>871</v>
      </c>
      <c r="D422" t="s">
        <v>923</v>
      </c>
    </row>
    <row r="423" spans="1:4">
      <c r="A423" t="s">
        <v>317</v>
      </c>
      <c r="B423" t="s">
        <v>29</v>
      </c>
      <c r="C423" t="s">
        <v>871</v>
      </c>
      <c r="D423" t="s">
        <v>923</v>
      </c>
    </row>
    <row r="424" spans="1:4">
      <c r="A424" t="s">
        <v>940</v>
      </c>
      <c r="B424" t="s">
        <v>60</v>
      </c>
      <c r="C424" t="s">
        <v>871</v>
      </c>
      <c r="D424" t="s">
        <v>923</v>
      </c>
    </row>
    <row r="425" spans="1:4">
      <c r="A425" t="s">
        <v>941</v>
      </c>
      <c r="B425" t="s">
        <v>10</v>
      </c>
      <c r="C425" t="s">
        <v>871</v>
      </c>
      <c r="D425" t="s">
        <v>923</v>
      </c>
    </row>
    <row r="426" spans="1:4">
      <c r="A426" t="s">
        <v>942</v>
      </c>
      <c r="B426" t="s">
        <v>60</v>
      </c>
      <c r="C426" t="s">
        <v>871</v>
      </c>
      <c r="D426" t="s">
        <v>923</v>
      </c>
    </row>
    <row r="427" spans="1:4">
      <c r="A427" t="s">
        <v>943</v>
      </c>
      <c r="B427" t="s">
        <v>10</v>
      </c>
      <c r="C427" t="s">
        <v>871</v>
      </c>
      <c r="D427" t="s">
        <v>923</v>
      </c>
    </row>
    <row r="428" spans="1:4">
      <c r="A428" t="s">
        <v>944</v>
      </c>
      <c r="B428" t="s">
        <v>60</v>
      </c>
      <c r="C428" t="s">
        <v>871</v>
      </c>
      <c r="D428" t="s">
        <v>923</v>
      </c>
    </row>
    <row r="429" spans="1:4">
      <c r="A429" t="s">
        <v>945</v>
      </c>
      <c r="B429" t="s">
        <v>10</v>
      </c>
      <c r="C429" t="s">
        <v>871</v>
      </c>
      <c r="D429" t="s">
        <v>923</v>
      </c>
    </row>
    <row r="430" spans="1:4">
      <c r="A430" t="s">
        <v>946</v>
      </c>
      <c r="B430" t="s">
        <v>29</v>
      </c>
      <c r="C430" t="s">
        <v>871</v>
      </c>
      <c r="D430" t="s">
        <v>923</v>
      </c>
    </row>
    <row r="431" spans="1:4">
      <c r="A431" t="s">
        <v>318</v>
      </c>
      <c r="B431" t="s">
        <v>29</v>
      </c>
      <c r="C431" t="s">
        <v>871</v>
      </c>
      <c r="D431" t="s">
        <v>923</v>
      </c>
    </row>
    <row r="432" spans="1:4">
      <c r="A432" t="s">
        <v>319</v>
      </c>
      <c r="B432" t="s">
        <v>29</v>
      </c>
      <c r="C432" t="s">
        <v>871</v>
      </c>
      <c r="D432" t="s">
        <v>923</v>
      </c>
    </row>
    <row r="433" spans="1:4">
      <c r="A433" t="s">
        <v>947</v>
      </c>
      <c r="B433" t="s">
        <v>153</v>
      </c>
      <c r="C433" t="s">
        <v>871</v>
      </c>
      <c r="D433" t="s">
        <v>923</v>
      </c>
    </row>
    <row r="434" spans="1:4">
      <c r="A434" t="s">
        <v>948</v>
      </c>
      <c r="B434" t="s">
        <v>153</v>
      </c>
      <c r="C434" t="s">
        <v>871</v>
      </c>
      <c r="D434" t="s">
        <v>923</v>
      </c>
    </row>
    <row r="435" spans="1:4">
      <c r="A435" t="s">
        <v>949</v>
      </c>
      <c r="B435" t="s">
        <v>153</v>
      </c>
      <c r="C435" t="s">
        <v>871</v>
      </c>
      <c r="D435" t="s">
        <v>923</v>
      </c>
    </row>
    <row r="436" spans="1:4">
      <c r="A436" t="s">
        <v>950</v>
      </c>
      <c r="B436" t="s">
        <v>153</v>
      </c>
      <c r="C436" t="s">
        <v>871</v>
      </c>
      <c r="D436" t="s">
        <v>923</v>
      </c>
    </row>
    <row r="437" spans="1:4">
      <c r="A437" t="s">
        <v>951</v>
      </c>
      <c r="B437" t="s">
        <v>153</v>
      </c>
      <c r="C437" t="s">
        <v>871</v>
      </c>
      <c r="D437" t="s">
        <v>923</v>
      </c>
    </row>
    <row r="438" spans="1:4">
      <c r="A438" t="s">
        <v>952</v>
      </c>
      <c r="B438" t="s">
        <v>153</v>
      </c>
      <c r="C438" t="s">
        <v>871</v>
      </c>
      <c r="D438" t="s">
        <v>923</v>
      </c>
    </row>
    <row r="439" spans="1:4">
      <c r="A439" t="s">
        <v>953</v>
      </c>
      <c r="B439" t="s">
        <v>10</v>
      </c>
      <c r="C439" t="s">
        <v>871</v>
      </c>
      <c r="D439" t="s">
        <v>923</v>
      </c>
    </row>
    <row r="440" spans="1:4">
      <c r="A440" t="s">
        <v>954</v>
      </c>
      <c r="B440" t="s">
        <v>153</v>
      </c>
      <c r="C440" t="s">
        <v>871</v>
      </c>
      <c r="D440" t="s">
        <v>923</v>
      </c>
    </row>
    <row r="441" spans="1:4">
      <c r="A441" t="s">
        <v>955</v>
      </c>
      <c r="B441" t="s">
        <v>153</v>
      </c>
      <c r="C441" t="s">
        <v>871</v>
      </c>
      <c r="D441" t="s">
        <v>923</v>
      </c>
    </row>
    <row r="442" spans="1:4">
      <c r="A442" t="s">
        <v>956</v>
      </c>
      <c r="B442" t="s">
        <v>153</v>
      </c>
      <c r="C442" t="s">
        <v>871</v>
      </c>
      <c r="D442" t="s">
        <v>923</v>
      </c>
    </row>
    <row r="443" spans="1:4">
      <c r="A443" t="s">
        <v>957</v>
      </c>
      <c r="B443" t="s">
        <v>153</v>
      </c>
      <c r="C443" t="s">
        <v>871</v>
      </c>
      <c r="D443" t="s">
        <v>923</v>
      </c>
    </row>
    <row r="444" spans="1:4">
      <c r="A444" t="s">
        <v>958</v>
      </c>
      <c r="B444" t="s">
        <v>153</v>
      </c>
      <c r="C444" t="s">
        <v>871</v>
      </c>
      <c r="D444" t="s">
        <v>923</v>
      </c>
    </row>
    <row r="445" spans="1:4">
      <c r="A445" t="s">
        <v>959</v>
      </c>
      <c r="B445" t="s">
        <v>153</v>
      </c>
      <c r="C445" t="s">
        <v>871</v>
      </c>
      <c r="D445" t="s">
        <v>923</v>
      </c>
    </row>
    <row r="446" spans="1:4">
      <c r="A446" t="s">
        <v>960</v>
      </c>
      <c r="B446" t="s">
        <v>153</v>
      </c>
      <c r="C446" t="s">
        <v>871</v>
      </c>
      <c r="D446" t="s">
        <v>923</v>
      </c>
    </row>
    <row r="447" spans="1:4">
      <c r="A447" t="s">
        <v>961</v>
      </c>
      <c r="B447" t="s">
        <v>153</v>
      </c>
      <c r="C447" t="s">
        <v>871</v>
      </c>
      <c r="D447" t="s">
        <v>923</v>
      </c>
    </row>
    <row r="448" spans="1:4">
      <c r="A448" t="s">
        <v>320</v>
      </c>
      <c r="B448" t="s">
        <v>29</v>
      </c>
      <c r="C448" t="s">
        <v>871</v>
      </c>
      <c r="D448" t="s">
        <v>923</v>
      </c>
    </row>
    <row r="449" spans="1:4">
      <c r="A449" t="s">
        <v>962</v>
      </c>
      <c r="B449" t="s">
        <v>10</v>
      </c>
      <c r="C449" t="s">
        <v>871</v>
      </c>
      <c r="D449" t="s">
        <v>923</v>
      </c>
    </row>
    <row r="450" spans="1:4">
      <c r="A450" t="s">
        <v>321</v>
      </c>
      <c r="B450" t="s">
        <v>29</v>
      </c>
      <c r="C450" t="s">
        <v>871</v>
      </c>
      <c r="D450" t="s">
        <v>923</v>
      </c>
    </row>
    <row r="451" spans="1:4">
      <c r="A451" t="s">
        <v>963</v>
      </c>
      <c r="B451" t="s">
        <v>60</v>
      </c>
      <c r="C451" t="s">
        <v>871</v>
      </c>
      <c r="D451" t="s">
        <v>923</v>
      </c>
    </row>
    <row r="452" spans="1:4">
      <c r="A452" t="s">
        <v>964</v>
      </c>
      <c r="B452" t="s">
        <v>60</v>
      </c>
      <c r="C452" t="s">
        <v>871</v>
      </c>
      <c r="D452" t="s">
        <v>923</v>
      </c>
    </row>
    <row r="453" spans="1:4">
      <c r="A453" t="s">
        <v>965</v>
      </c>
      <c r="B453" t="s">
        <v>29</v>
      </c>
      <c r="C453" t="s">
        <v>871</v>
      </c>
      <c r="D453" t="s">
        <v>923</v>
      </c>
    </row>
    <row r="454" spans="1:4">
      <c r="A454" t="s">
        <v>966</v>
      </c>
      <c r="B454" t="s">
        <v>10</v>
      </c>
      <c r="C454" t="s">
        <v>871</v>
      </c>
      <c r="D454" t="s">
        <v>923</v>
      </c>
    </row>
    <row r="455" spans="1:4">
      <c r="A455" t="s">
        <v>322</v>
      </c>
      <c r="B455" t="s">
        <v>30</v>
      </c>
      <c r="C455" t="s">
        <v>871</v>
      </c>
      <c r="D455" t="s">
        <v>923</v>
      </c>
    </row>
    <row r="456" spans="1:4">
      <c r="A456" t="s">
        <v>744</v>
      </c>
      <c r="B456" t="s">
        <v>29</v>
      </c>
      <c r="C456" t="s">
        <v>871</v>
      </c>
      <c r="D456" t="s">
        <v>923</v>
      </c>
    </row>
    <row r="457" spans="1:4">
      <c r="A457" t="s">
        <v>967</v>
      </c>
      <c r="B457" t="s">
        <v>29</v>
      </c>
      <c r="C457" t="s">
        <v>871</v>
      </c>
      <c r="D457" t="s">
        <v>923</v>
      </c>
    </row>
    <row r="458" spans="1:4">
      <c r="A458" t="s">
        <v>968</v>
      </c>
      <c r="B458" t="s">
        <v>29</v>
      </c>
      <c r="C458" t="s">
        <v>871</v>
      </c>
      <c r="D458" t="s">
        <v>923</v>
      </c>
    </row>
    <row r="459" spans="1:4">
      <c r="A459" t="s">
        <v>969</v>
      </c>
      <c r="B459" t="s">
        <v>29</v>
      </c>
      <c r="C459" t="s">
        <v>871</v>
      </c>
      <c r="D459" t="s">
        <v>923</v>
      </c>
    </row>
    <row r="460" spans="1:4">
      <c r="A460" t="s">
        <v>970</v>
      </c>
      <c r="B460" t="s">
        <v>29</v>
      </c>
      <c r="C460" t="s">
        <v>871</v>
      </c>
      <c r="D460" t="s">
        <v>923</v>
      </c>
    </row>
    <row r="461" spans="1:4">
      <c r="A461" t="s">
        <v>971</v>
      </c>
      <c r="B461" t="s">
        <v>29</v>
      </c>
      <c r="C461" t="s">
        <v>871</v>
      </c>
      <c r="D461" t="s">
        <v>923</v>
      </c>
    </row>
    <row r="462" spans="1:4">
      <c r="A462" t="s">
        <v>972</v>
      </c>
      <c r="B462" t="s">
        <v>29</v>
      </c>
      <c r="C462" t="s">
        <v>871</v>
      </c>
      <c r="D462" t="s">
        <v>923</v>
      </c>
    </row>
    <row r="463" spans="1:4">
      <c r="A463" t="s">
        <v>745</v>
      </c>
      <c r="B463" t="s">
        <v>29</v>
      </c>
      <c r="C463" t="s">
        <v>871</v>
      </c>
      <c r="D463" t="s">
        <v>923</v>
      </c>
    </row>
    <row r="464" spans="1:4">
      <c r="A464" t="s">
        <v>746</v>
      </c>
      <c r="B464" t="s">
        <v>1113</v>
      </c>
      <c r="C464" t="s">
        <v>871</v>
      </c>
      <c r="D464" t="s">
        <v>923</v>
      </c>
    </row>
    <row r="465" spans="1:4">
      <c r="A465" t="s">
        <v>747</v>
      </c>
      <c r="B465" t="s">
        <v>29</v>
      </c>
      <c r="C465" t="s">
        <v>871</v>
      </c>
      <c r="D465" t="s">
        <v>923</v>
      </c>
    </row>
    <row r="466" spans="1:4">
      <c r="A466" t="s">
        <v>748</v>
      </c>
      <c r="B466" t="s">
        <v>29</v>
      </c>
      <c r="C466" t="s">
        <v>871</v>
      </c>
      <c r="D466" t="s">
        <v>923</v>
      </c>
    </row>
    <row r="467" spans="1:4">
      <c r="A467" t="s">
        <v>749</v>
      </c>
      <c r="B467" t="s">
        <v>29</v>
      </c>
      <c r="C467" t="s">
        <v>871</v>
      </c>
      <c r="D467" t="s">
        <v>923</v>
      </c>
    </row>
    <row r="468" spans="1:4">
      <c r="A468" t="s">
        <v>750</v>
      </c>
      <c r="B468" t="s">
        <v>29</v>
      </c>
      <c r="C468" t="s">
        <v>871</v>
      </c>
      <c r="D468" t="s">
        <v>923</v>
      </c>
    </row>
    <row r="469" spans="1:4">
      <c r="A469" t="s">
        <v>751</v>
      </c>
      <c r="B469" t="s">
        <v>29</v>
      </c>
      <c r="C469" t="s">
        <v>871</v>
      </c>
      <c r="D469" t="s">
        <v>923</v>
      </c>
    </row>
    <row r="470" spans="1:4">
      <c r="A470" t="s">
        <v>752</v>
      </c>
      <c r="B470" t="s">
        <v>30</v>
      </c>
      <c r="C470" t="s">
        <v>871</v>
      </c>
      <c r="D470" t="s">
        <v>977</v>
      </c>
    </row>
    <row r="471" spans="1:4">
      <c r="A471" t="s">
        <v>753</v>
      </c>
      <c r="B471" t="s">
        <v>29</v>
      </c>
      <c r="C471" t="s">
        <v>871</v>
      </c>
      <c r="D471" t="s">
        <v>977</v>
      </c>
    </row>
    <row r="472" spans="1:4">
      <c r="A472" t="s">
        <v>973</v>
      </c>
      <c r="B472" t="s">
        <v>29</v>
      </c>
      <c r="C472" t="s">
        <v>871</v>
      </c>
      <c r="D472" t="s">
        <v>977</v>
      </c>
    </row>
    <row r="473" spans="1:4" ht="16">
      <c r="A473" s="3" t="s">
        <v>1122</v>
      </c>
      <c r="B473" t="s">
        <v>10</v>
      </c>
      <c r="D473" t="s">
        <v>977</v>
      </c>
    </row>
    <row r="474" spans="1:4">
      <c r="A474" t="s">
        <v>974</v>
      </c>
      <c r="B474" t="s">
        <v>29</v>
      </c>
      <c r="C474" t="s">
        <v>871</v>
      </c>
      <c r="D474" t="s">
        <v>977</v>
      </c>
    </row>
    <row r="475" spans="1:4">
      <c r="A475" t="s">
        <v>975</v>
      </c>
      <c r="B475" t="s">
        <v>60</v>
      </c>
      <c r="C475" t="s">
        <v>871</v>
      </c>
      <c r="D475" t="s">
        <v>977</v>
      </c>
    </row>
    <row r="476" spans="1:4">
      <c r="A476" t="s">
        <v>976</v>
      </c>
      <c r="B476" t="s">
        <v>29</v>
      </c>
      <c r="C476" t="s">
        <v>871</v>
      </c>
      <c r="D476" t="s">
        <v>977</v>
      </c>
    </row>
    <row r="477" spans="1:4">
      <c r="A477" t="s">
        <v>323</v>
      </c>
      <c r="B477" t="s">
        <v>29</v>
      </c>
    </row>
    <row r="478" spans="1:4">
      <c r="A478" t="s">
        <v>324</v>
      </c>
      <c r="B478" t="s">
        <v>153</v>
      </c>
    </row>
    <row r="479" spans="1:4">
      <c r="A479" t="s">
        <v>333</v>
      </c>
      <c r="B479" t="s">
        <v>153</v>
      </c>
    </row>
    <row r="480" spans="1:4">
      <c r="A480" t="s">
        <v>334</v>
      </c>
      <c r="B480" t="s">
        <v>153</v>
      </c>
    </row>
    <row r="481" spans="1:2">
      <c r="A481" t="s">
        <v>335</v>
      </c>
      <c r="B481" t="s">
        <v>153</v>
      </c>
    </row>
    <row r="482" spans="1:2">
      <c r="A482" t="s">
        <v>336</v>
      </c>
      <c r="B482" t="s">
        <v>153</v>
      </c>
    </row>
    <row r="483" spans="1:2">
      <c r="A483" t="s">
        <v>337</v>
      </c>
      <c r="B483" t="s">
        <v>153</v>
      </c>
    </row>
    <row r="484" spans="1:2">
      <c r="A484" t="s">
        <v>338</v>
      </c>
      <c r="B484" t="s">
        <v>153</v>
      </c>
    </row>
    <row r="485" spans="1:2">
      <c r="A485" t="s">
        <v>325</v>
      </c>
      <c r="B485" t="s">
        <v>153</v>
      </c>
    </row>
    <row r="486" spans="1:2">
      <c r="A486" t="s">
        <v>326</v>
      </c>
      <c r="B486" t="s">
        <v>153</v>
      </c>
    </row>
    <row r="487" spans="1:2">
      <c r="A487" t="s">
        <v>327</v>
      </c>
      <c r="B487" t="s">
        <v>153</v>
      </c>
    </row>
    <row r="488" spans="1:2">
      <c r="A488" t="s">
        <v>328</v>
      </c>
      <c r="B488" t="s">
        <v>153</v>
      </c>
    </row>
    <row r="489" spans="1:2">
      <c r="A489" t="s">
        <v>329</v>
      </c>
      <c r="B489" t="s">
        <v>153</v>
      </c>
    </row>
    <row r="490" spans="1:2">
      <c r="A490" t="s">
        <v>330</v>
      </c>
      <c r="B490" t="s">
        <v>153</v>
      </c>
    </row>
    <row r="491" spans="1:2">
      <c r="A491" t="s">
        <v>331</v>
      </c>
      <c r="B491" t="s">
        <v>153</v>
      </c>
    </row>
    <row r="492" spans="1:2">
      <c r="A492" t="s">
        <v>332</v>
      </c>
      <c r="B492" t="s">
        <v>153</v>
      </c>
    </row>
    <row r="493" spans="1:2">
      <c r="A493" t="s">
        <v>1114</v>
      </c>
      <c r="B493" t="s">
        <v>60</v>
      </c>
    </row>
    <row r="494" spans="1:2">
      <c r="A494" t="s">
        <v>1115</v>
      </c>
      <c r="B494" t="s">
        <v>60</v>
      </c>
    </row>
    <row r="495" spans="1:2">
      <c r="A495" t="s">
        <v>1116</v>
      </c>
      <c r="B495" t="s">
        <v>60</v>
      </c>
    </row>
    <row r="496" spans="1:2">
      <c r="A496" t="s">
        <v>1117</v>
      </c>
      <c r="B496" t="s">
        <v>60</v>
      </c>
    </row>
    <row r="497" spans="1:4">
      <c r="A497" t="s">
        <v>1118</v>
      </c>
      <c r="B497" t="s">
        <v>60</v>
      </c>
    </row>
    <row r="498" spans="1:4">
      <c r="A498" t="s">
        <v>1119</v>
      </c>
      <c r="B498" t="s">
        <v>60</v>
      </c>
    </row>
    <row r="499" spans="1:4">
      <c r="A499" t="s">
        <v>1120</v>
      </c>
      <c r="B499" t="s">
        <v>60</v>
      </c>
    </row>
    <row r="500" spans="1:4">
      <c r="A500" t="s">
        <v>1121</v>
      </c>
      <c r="B500" t="s">
        <v>60</v>
      </c>
    </row>
    <row r="501" spans="1:4">
      <c r="A501" t="s">
        <v>339</v>
      </c>
      <c r="B501" t="s">
        <v>29</v>
      </c>
    </row>
    <row r="502" spans="1:4">
      <c r="A502" t="s">
        <v>1182</v>
      </c>
      <c r="B502" t="s">
        <v>29</v>
      </c>
    </row>
    <row r="503" spans="1:4">
      <c r="A503" t="s">
        <v>1183</v>
      </c>
      <c r="B503" t="s">
        <v>29</v>
      </c>
    </row>
    <row r="504" spans="1:4">
      <c r="A504" t="s">
        <v>754</v>
      </c>
      <c r="B504" t="s">
        <v>29</v>
      </c>
    </row>
    <row r="505" spans="1:4">
      <c r="A505" t="s">
        <v>755</v>
      </c>
      <c r="B505" t="s">
        <v>10</v>
      </c>
    </row>
    <row r="506" spans="1:4">
      <c r="A506" t="s">
        <v>756</v>
      </c>
      <c r="B506" t="s">
        <v>30</v>
      </c>
    </row>
    <row r="507" spans="1:4">
      <c r="A507" t="s">
        <v>757</v>
      </c>
      <c r="B507" t="s">
        <v>30</v>
      </c>
    </row>
    <row r="508" spans="1:4">
      <c r="A508" t="s">
        <v>758</v>
      </c>
      <c r="B508" t="s">
        <v>30</v>
      </c>
    </row>
    <row r="509" spans="1:4">
      <c r="A509" t="s">
        <v>759</v>
      </c>
      <c r="B509" t="s">
        <v>30</v>
      </c>
      <c r="C509" t="s">
        <v>871</v>
      </c>
      <c r="D509" t="s">
        <v>977</v>
      </c>
    </row>
    <row r="510" spans="1:4">
      <c r="A510" t="s">
        <v>760</v>
      </c>
      <c r="B510" t="s">
        <v>30</v>
      </c>
      <c r="C510" t="s">
        <v>871</v>
      </c>
      <c r="D510" t="s">
        <v>977</v>
      </c>
    </row>
    <row r="511" spans="1:4">
      <c r="A511" t="s">
        <v>761</v>
      </c>
      <c r="B511" t="s">
        <v>30</v>
      </c>
      <c r="C511" t="s">
        <v>871</v>
      </c>
      <c r="D511" t="s">
        <v>977</v>
      </c>
    </row>
    <row r="512" spans="1:4">
      <c r="A512" t="s">
        <v>762</v>
      </c>
      <c r="B512" t="s">
        <v>153</v>
      </c>
      <c r="C512" t="s">
        <v>871</v>
      </c>
      <c r="D512" t="s">
        <v>977</v>
      </c>
    </row>
    <row r="513" spans="1:4">
      <c r="A513" t="s">
        <v>771</v>
      </c>
      <c r="B513" t="s">
        <v>153</v>
      </c>
      <c r="C513" t="s">
        <v>871</v>
      </c>
      <c r="D513" t="s">
        <v>977</v>
      </c>
    </row>
    <row r="514" spans="1:4">
      <c r="A514" t="s">
        <v>763</v>
      </c>
      <c r="B514" t="s">
        <v>153</v>
      </c>
      <c r="C514" t="s">
        <v>871</v>
      </c>
      <c r="D514" t="s">
        <v>977</v>
      </c>
    </row>
    <row r="515" spans="1:4">
      <c r="A515" t="s">
        <v>764</v>
      </c>
      <c r="B515" t="s">
        <v>153</v>
      </c>
      <c r="C515" t="s">
        <v>871</v>
      </c>
      <c r="D515" t="s">
        <v>977</v>
      </c>
    </row>
    <row r="516" spans="1:4">
      <c r="A516" t="s">
        <v>765</v>
      </c>
      <c r="B516" t="s">
        <v>153</v>
      </c>
      <c r="C516" t="s">
        <v>871</v>
      </c>
      <c r="D516" t="s">
        <v>977</v>
      </c>
    </row>
    <row r="517" spans="1:4">
      <c r="A517" t="s">
        <v>766</v>
      </c>
      <c r="B517" t="s">
        <v>153</v>
      </c>
      <c r="C517" t="s">
        <v>871</v>
      </c>
      <c r="D517" t="s">
        <v>977</v>
      </c>
    </row>
    <row r="518" spans="1:4">
      <c r="A518" t="s">
        <v>767</v>
      </c>
      <c r="B518" t="s">
        <v>153</v>
      </c>
      <c r="C518" t="s">
        <v>871</v>
      </c>
      <c r="D518" t="s">
        <v>977</v>
      </c>
    </row>
    <row r="519" spans="1:4">
      <c r="A519" t="s">
        <v>768</v>
      </c>
      <c r="B519" t="s">
        <v>153</v>
      </c>
      <c r="C519" t="s">
        <v>871</v>
      </c>
      <c r="D519" t="s">
        <v>977</v>
      </c>
    </row>
    <row r="520" spans="1:4">
      <c r="A520" t="s">
        <v>769</v>
      </c>
      <c r="B520" t="s">
        <v>153</v>
      </c>
      <c r="C520" t="s">
        <v>871</v>
      </c>
      <c r="D520" t="s">
        <v>977</v>
      </c>
    </row>
    <row r="521" spans="1:4">
      <c r="A521" t="s">
        <v>770</v>
      </c>
      <c r="B521" t="s">
        <v>153</v>
      </c>
      <c r="C521" t="s">
        <v>871</v>
      </c>
      <c r="D521" t="s">
        <v>977</v>
      </c>
    </row>
    <row r="522" spans="1:4">
      <c r="A522" t="s">
        <v>772</v>
      </c>
      <c r="B522" t="s">
        <v>153</v>
      </c>
      <c r="C522" t="s">
        <v>871</v>
      </c>
      <c r="D522" t="s">
        <v>977</v>
      </c>
    </row>
    <row r="523" spans="1:4">
      <c r="A523" t="s">
        <v>773</v>
      </c>
      <c r="B523" t="s">
        <v>153</v>
      </c>
      <c r="C523" t="s">
        <v>871</v>
      </c>
      <c r="D523" t="s">
        <v>977</v>
      </c>
    </row>
    <row r="524" spans="1:4">
      <c r="A524" t="s">
        <v>774</v>
      </c>
      <c r="B524" t="s">
        <v>153</v>
      </c>
      <c r="C524" t="s">
        <v>871</v>
      </c>
      <c r="D524" t="s">
        <v>977</v>
      </c>
    </row>
    <row r="525" spans="1:4">
      <c r="A525" t="s">
        <v>775</v>
      </c>
      <c r="B525" t="s">
        <v>153</v>
      </c>
      <c r="C525" t="s">
        <v>871</v>
      </c>
      <c r="D525" t="s">
        <v>977</v>
      </c>
    </row>
    <row r="526" spans="1:4">
      <c r="A526" t="s">
        <v>776</v>
      </c>
      <c r="B526" t="s">
        <v>153</v>
      </c>
      <c r="C526" t="s">
        <v>871</v>
      </c>
      <c r="D526" t="s">
        <v>977</v>
      </c>
    </row>
    <row r="527" spans="1:4">
      <c r="A527" t="s">
        <v>777</v>
      </c>
      <c r="B527" t="s">
        <v>29</v>
      </c>
      <c r="C527" t="s">
        <v>871</v>
      </c>
      <c r="D527" t="s">
        <v>977</v>
      </c>
    </row>
    <row r="528" spans="1:4">
      <c r="A528" t="s">
        <v>778</v>
      </c>
      <c r="B528" t="s">
        <v>60</v>
      </c>
      <c r="C528" t="s">
        <v>871</v>
      </c>
      <c r="D528" t="s">
        <v>977</v>
      </c>
    </row>
    <row r="529" spans="1:4">
      <c r="A529" t="s">
        <v>779</v>
      </c>
      <c r="B529" t="s">
        <v>29</v>
      </c>
      <c r="C529" t="s">
        <v>871</v>
      </c>
      <c r="D529" t="s">
        <v>977</v>
      </c>
    </row>
    <row r="530" spans="1:4">
      <c r="A530" t="s">
        <v>498</v>
      </c>
      <c r="B530" t="s">
        <v>30</v>
      </c>
      <c r="C530" t="s">
        <v>871</v>
      </c>
      <c r="D530" t="s">
        <v>978</v>
      </c>
    </row>
    <row r="531" spans="1:4">
      <c r="A531" t="s">
        <v>499</v>
      </c>
      <c r="B531" t="s">
        <v>30</v>
      </c>
      <c r="C531" t="s">
        <v>871</v>
      </c>
      <c r="D531" t="s">
        <v>978</v>
      </c>
    </row>
    <row r="532" spans="1:4">
      <c r="A532" t="s">
        <v>466</v>
      </c>
      <c r="B532" t="s">
        <v>30</v>
      </c>
      <c r="C532" t="s">
        <v>871</v>
      </c>
      <c r="D532" t="s">
        <v>978</v>
      </c>
    </row>
    <row r="533" spans="1:4">
      <c r="A533" t="s">
        <v>467</v>
      </c>
      <c r="B533" t="s">
        <v>30</v>
      </c>
      <c r="C533" t="s">
        <v>871</v>
      </c>
      <c r="D533" t="s">
        <v>978</v>
      </c>
    </row>
    <row r="534" spans="1:4">
      <c r="A534" t="s">
        <v>465</v>
      </c>
      <c r="B534" t="s">
        <v>30</v>
      </c>
      <c r="C534" t="s">
        <v>871</v>
      </c>
      <c r="D534" t="s">
        <v>978</v>
      </c>
    </row>
    <row r="535" spans="1:4">
      <c r="A535" t="s">
        <v>464</v>
      </c>
      <c r="B535" t="s">
        <v>30</v>
      </c>
      <c r="C535" t="s">
        <v>871</v>
      </c>
      <c r="D535" t="s">
        <v>978</v>
      </c>
    </row>
    <row r="536" spans="1:4">
      <c r="A536" t="s">
        <v>239</v>
      </c>
      <c r="B536" t="s">
        <v>29</v>
      </c>
      <c r="C536" t="s">
        <v>871</v>
      </c>
      <c r="D536" t="s">
        <v>978</v>
      </c>
    </row>
    <row r="537" spans="1:4">
      <c r="A537" t="s">
        <v>240</v>
      </c>
      <c r="B537" t="s">
        <v>30</v>
      </c>
      <c r="C537" t="s">
        <v>871</v>
      </c>
      <c r="D537" t="s">
        <v>978</v>
      </c>
    </row>
    <row r="538" spans="1:4">
      <c r="A538" t="s">
        <v>241</v>
      </c>
      <c r="B538" t="s">
        <v>30</v>
      </c>
      <c r="C538" t="s">
        <v>871</v>
      </c>
      <c r="D538" t="s">
        <v>978</v>
      </c>
    </row>
    <row r="539" spans="1:4">
      <c r="A539" t="s">
        <v>242</v>
      </c>
      <c r="B539" t="s">
        <v>29</v>
      </c>
      <c r="C539" t="s">
        <v>871</v>
      </c>
      <c r="D539" t="s">
        <v>978</v>
      </c>
    </row>
    <row r="540" spans="1:4">
      <c r="A540" t="s">
        <v>243</v>
      </c>
      <c r="B540" t="s">
        <v>29</v>
      </c>
      <c r="C540" t="s">
        <v>871</v>
      </c>
      <c r="D540" t="s">
        <v>978</v>
      </c>
    </row>
    <row r="541" spans="1:4">
      <c r="A541" t="s">
        <v>244</v>
      </c>
      <c r="B541" t="s">
        <v>29</v>
      </c>
      <c r="C541" t="s">
        <v>871</v>
      </c>
      <c r="D541" t="s">
        <v>978</v>
      </c>
    </row>
    <row r="542" spans="1:4">
      <c r="A542" t="s">
        <v>245</v>
      </c>
      <c r="B542" t="s">
        <v>29</v>
      </c>
      <c r="C542" t="s">
        <v>871</v>
      </c>
      <c r="D542" t="s">
        <v>978</v>
      </c>
    </row>
    <row r="543" spans="1:4">
      <c r="A543" t="s">
        <v>574</v>
      </c>
      <c r="B543" t="s">
        <v>10</v>
      </c>
      <c r="C543" t="s">
        <v>871</v>
      </c>
      <c r="D543" t="s">
        <v>978</v>
      </c>
    </row>
    <row r="544" spans="1:4">
      <c r="A544" t="s">
        <v>780</v>
      </c>
      <c r="B544" t="s">
        <v>29</v>
      </c>
      <c r="C544" t="s">
        <v>871</v>
      </c>
      <c r="D544" t="s">
        <v>978</v>
      </c>
    </row>
    <row r="545" spans="1:4">
      <c r="A545" t="s">
        <v>781</v>
      </c>
      <c r="B545" t="s">
        <v>60</v>
      </c>
      <c r="C545" t="s">
        <v>871</v>
      </c>
      <c r="D545" t="s">
        <v>978</v>
      </c>
    </row>
    <row r="546" spans="1:4">
      <c r="A546" t="s">
        <v>782</v>
      </c>
      <c r="B546" t="s">
        <v>29</v>
      </c>
      <c r="C546" t="s">
        <v>871</v>
      </c>
      <c r="D546" t="s">
        <v>978</v>
      </c>
    </row>
    <row r="547" spans="1:4">
      <c r="A547" t="s">
        <v>980</v>
      </c>
      <c r="B547" t="s">
        <v>29</v>
      </c>
      <c r="C547" t="s">
        <v>871</v>
      </c>
      <c r="D547" t="s">
        <v>979</v>
      </c>
    </row>
    <row r="548" spans="1:4">
      <c r="A548" t="s">
        <v>981</v>
      </c>
      <c r="B548" t="s">
        <v>30</v>
      </c>
      <c r="C548" t="s">
        <v>871</v>
      </c>
      <c r="D548" t="s">
        <v>979</v>
      </c>
    </row>
    <row r="549" spans="1:4">
      <c r="A549" t="s">
        <v>982</v>
      </c>
      <c r="B549" t="s">
        <v>30</v>
      </c>
      <c r="C549" t="s">
        <v>871</v>
      </c>
      <c r="D549" t="s">
        <v>979</v>
      </c>
    </row>
    <row r="550" spans="1:4">
      <c r="A550" t="s">
        <v>340</v>
      </c>
      <c r="B550" t="s">
        <v>30</v>
      </c>
      <c r="C550" t="s">
        <v>871</v>
      </c>
      <c r="D550" t="s">
        <v>979</v>
      </c>
    </row>
    <row r="551" spans="1:4">
      <c r="A551" t="s">
        <v>341</v>
      </c>
      <c r="B551" t="s">
        <v>29</v>
      </c>
      <c r="C551" t="s">
        <v>871</v>
      </c>
      <c r="D551" t="s">
        <v>979</v>
      </c>
    </row>
    <row r="552" spans="1:4">
      <c r="A552" t="s">
        <v>342</v>
      </c>
      <c r="B552" t="s">
        <v>30</v>
      </c>
      <c r="C552" t="s">
        <v>871</v>
      </c>
      <c r="D552" t="s">
        <v>979</v>
      </c>
    </row>
    <row r="553" spans="1:4">
      <c r="A553" t="s">
        <v>1127</v>
      </c>
      <c r="B553" t="s">
        <v>30</v>
      </c>
      <c r="C553" t="s">
        <v>871</v>
      </c>
      <c r="D553" t="s">
        <v>979</v>
      </c>
    </row>
    <row r="554" spans="1:4">
      <c r="A554" t="s">
        <v>1128</v>
      </c>
      <c r="B554" t="s">
        <v>30</v>
      </c>
      <c r="C554" t="s">
        <v>871</v>
      </c>
      <c r="D554" t="s">
        <v>979</v>
      </c>
    </row>
    <row r="555" spans="1:4">
      <c r="A555" t="s">
        <v>1149</v>
      </c>
      <c r="B555" t="s">
        <v>30</v>
      </c>
      <c r="D555" t="s">
        <v>979</v>
      </c>
    </row>
    <row r="556" spans="1:4">
      <c r="A556" t="s">
        <v>343</v>
      </c>
      <c r="B556" t="s">
        <v>29</v>
      </c>
      <c r="C556" t="s">
        <v>871</v>
      </c>
      <c r="D556" t="s">
        <v>979</v>
      </c>
    </row>
    <row r="557" spans="1:4">
      <c r="A557" t="s">
        <v>344</v>
      </c>
      <c r="B557" t="s">
        <v>30</v>
      </c>
      <c r="C557" t="s">
        <v>871</v>
      </c>
      <c r="D557" t="s">
        <v>979</v>
      </c>
    </row>
    <row r="558" spans="1:4">
      <c r="A558" t="s">
        <v>345</v>
      </c>
      <c r="B558" t="s">
        <v>30</v>
      </c>
      <c r="C558" t="s">
        <v>871</v>
      </c>
      <c r="D558" t="s">
        <v>979</v>
      </c>
    </row>
    <row r="559" spans="1:4">
      <c r="A559" t="s">
        <v>346</v>
      </c>
      <c r="B559" t="s">
        <v>30</v>
      </c>
      <c r="C559" t="s">
        <v>871</v>
      </c>
      <c r="D559" t="s">
        <v>979</v>
      </c>
    </row>
    <row r="560" spans="1:4">
      <c r="A560" t="s">
        <v>347</v>
      </c>
      <c r="B560" t="s">
        <v>30</v>
      </c>
      <c r="C560" t="s">
        <v>871</v>
      </c>
      <c r="D560" t="s">
        <v>979</v>
      </c>
    </row>
    <row r="561" spans="1:4">
      <c r="A561" t="s">
        <v>348</v>
      </c>
      <c r="B561" t="s">
        <v>30</v>
      </c>
      <c r="C561" t="s">
        <v>871</v>
      </c>
      <c r="D561" t="s">
        <v>979</v>
      </c>
    </row>
    <row r="562" spans="1:4">
      <c r="A562" t="s">
        <v>349</v>
      </c>
      <c r="B562" t="s">
        <v>30</v>
      </c>
      <c r="C562" t="s">
        <v>871</v>
      </c>
      <c r="D562" t="s">
        <v>979</v>
      </c>
    </row>
    <row r="563" spans="1:4">
      <c r="A563" t="s">
        <v>350</v>
      </c>
      <c r="B563" t="s">
        <v>30</v>
      </c>
      <c r="C563" t="s">
        <v>871</v>
      </c>
      <c r="D563" t="s">
        <v>979</v>
      </c>
    </row>
    <row r="564" spans="1:4">
      <c r="A564" t="s">
        <v>351</v>
      </c>
      <c r="B564" t="s">
        <v>30</v>
      </c>
      <c r="C564" t="s">
        <v>871</v>
      </c>
      <c r="D564" t="s">
        <v>979</v>
      </c>
    </row>
    <row r="565" spans="1:4">
      <c r="A565" t="s">
        <v>352</v>
      </c>
      <c r="B565" t="s">
        <v>30</v>
      </c>
      <c r="C565" t="s">
        <v>871</v>
      </c>
      <c r="D565" t="s">
        <v>979</v>
      </c>
    </row>
    <row r="566" spans="1:4">
      <c r="A566" t="s">
        <v>1129</v>
      </c>
      <c r="B566" t="s">
        <v>30</v>
      </c>
      <c r="C566" t="s">
        <v>871</v>
      </c>
      <c r="D566" t="s">
        <v>979</v>
      </c>
    </row>
    <row r="567" spans="1:4">
      <c r="A567" t="s">
        <v>1130</v>
      </c>
      <c r="B567" t="s">
        <v>30</v>
      </c>
      <c r="C567" t="s">
        <v>871</v>
      </c>
      <c r="D567" t="s">
        <v>979</v>
      </c>
    </row>
    <row r="568" spans="1:4">
      <c r="A568" t="s">
        <v>1131</v>
      </c>
      <c r="B568" t="s">
        <v>30</v>
      </c>
      <c r="C568" t="s">
        <v>871</v>
      </c>
      <c r="D568" t="s">
        <v>979</v>
      </c>
    </row>
    <row r="569" spans="1:4">
      <c r="A569" t="s">
        <v>1132</v>
      </c>
      <c r="B569" t="s">
        <v>30</v>
      </c>
      <c r="C569" t="s">
        <v>871</v>
      </c>
      <c r="D569" t="s">
        <v>979</v>
      </c>
    </row>
    <row r="570" spans="1:4">
      <c r="A570" t="s">
        <v>1133</v>
      </c>
      <c r="B570" t="s">
        <v>30</v>
      </c>
      <c r="C570" t="s">
        <v>871</v>
      </c>
      <c r="D570" t="s">
        <v>979</v>
      </c>
    </row>
    <row r="571" spans="1:4">
      <c r="A571" t="s">
        <v>1134</v>
      </c>
      <c r="B571" t="s">
        <v>30</v>
      </c>
      <c r="C571" t="s">
        <v>871</v>
      </c>
      <c r="D571" t="s">
        <v>979</v>
      </c>
    </row>
    <row r="572" spans="1:4">
      <c r="A572" t="s">
        <v>1135</v>
      </c>
      <c r="B572" t="s">
        <v>30</v>
      </c>
      <c r="C572" t="s">
        <v>871</v>
      </c>
      <c r="D572" t="s">
        <v>979</v>
      </c>
    </row>
    <row r="573" spans="1:4">
      <c r="A573" t="s">
        <v>1136</v>
      </c>
      <c r="B573" t="s">
        <v>30</v>
      </c>
      <c r="C573" t="s">
        <v>871</v>
      </c>
      <c r="D573" t="s">
        <v>979</v>
      </c>
    </row>
    <row r="574" spans="1:4">
      <c r="A574" t="s">
        <v>1137</v>
      </c>
      <c r="B574" t="s">
        <v>30</v>
      </c>
      <c r="C574" t="s">
        <v>871</v>
      </c>
      <c r="D574" t="s">
        <v>979</v>
      </c>
    </row>
    <row r="575" spans="1:4">
      <c r="A575" t="s">
        <v>1138</v>
      </c>
      <c r="B575" t="s">
        <v>30</v>
      </c>
      <c r="C575" t="s">
        <v>871</v>
      </c>
      <c r="D575" t="s">
        <v>979</v>
      </c>
    </row>
    <row r="576" spans="1:4">
      <c r="A576" t="s">
        <v>1139</v>
      </c>
      <c r="B576" t="s">
        <v>30</v>
      </c>
      <c r="C576" t="s">
        <v>871</v>
      </c>
      <c r="D576" t="s">
        <v>979</v>
      </c>
    </row>
    <row r="577" spans="1:4">
      <c r="A577" t="s">
        <v>1140</v>
      </c>
      <c r="B577" t="s">
        <v>30</v>
      </c>
      <c r="C577" t="s">
        <v>871</v>
      </c>
      <c r="D577" t="s">
        <v>979</v>
      </c>
    </row>
    <row r="578" spans="1:4">
      <c r="A578" t="s">
        <v>1141</v>
      </c>
      <c r="B578" t="s">
        <v>30</v>
      </c>
      <c r="C578" t="s">
        <v>871</v>
      </c>
      <c r="D578" t="s">
        <v>979</v>
      </c>
    </row>
    <row r="579" spans="1:4">
      <c r="A579" t="s">
        <v>1142</v>
      </c>
      <c r="B579" t="s">
        <v>30</v>
      </c>
      <c r="C579" t="s">
        <v>871</v>
      </c>
      <c r="D579" t="s">
        <v>979</v>
      </c>
    </row>
    <row r="580" spans="1:4">
      <c r="A580" t="s">
        <v>1143</v>
      </c>
      <c r="B580" t="s">
        <v>30</v>
      </c>
      <c r="C580" t="s">
        <v>871</v>
      </c>
      <c r="D580" t="s">
        <v>979</v>
      </c>
    </row>
    <row r="581" spans="1:4">
      <c r="A581" t="s">
        <v>1144</v>
      </c>
      <c r="B581" t="s">
        <v>30</v>
      </c>
      <c r="C581" t="s">
        <v>871</v>
      </c>
      <c r="D581" t="s">
        <v>979</v>
      </c>
    </row>
    <row r="582" spans="1:4">
      <c r="A582" t="s">
        <v>1145</v>
      </c>
      <c r="B582" t="s">
        <v>30</v>
      </c>
      <c r="C582" t="s">
        <v>871</v>
      </c>
      <c r="D582" t="s">
        <v>979</v>
      </c>
    </row>
    <row r="583" spans="1:4">
      <c r="A583" t="s">
        <v>1146</v>
      </c>
      <c r="B583" t="s">
        <v>30</v>
      </c>
      <c r="C583" t="s">
        <v>871</v>
      </c>
      <c r="D583" t="s">
        <v>979</v>
      </c>
    </row>
    <row r="584" spans="1:4">
      <c r="A584" t="s">
        <v>1147</v>
      </c>
      <c r="B584" t="s">
        <v>30</v>
      </c>
      <c r="C584" t="s">
        <v>871</v>
      </c>
      <c r="D584" t="s">
        <v>979</v>
      </c>
    </row>
    <row r="585" spans="1:4">
      <c r="A585" t="s">
        <v>1148</v>
      </c>
      <c r="B585" t="s">
        <v>29</v>
      </c>
      <c r="C585" t="s">
        <v>871</v>
      </c>
      <c r="D585" t="s">
        <v>979</v>
      </c>
    </row>
    <row r="586" spans="1:4">
      <c r="A586" t="s">
        <v>983</v>
      </c>
      <c r="B586" t="s">
        <v>29</v>
      </c>
      <c r="C586" t="s">
        <v>871</v>
      </c>
      <c r="D586" t="s">
        <v>979</v>
      </c>
    </row>
    <row r="587" spans="1:4">
      <c r="A587" t="s">
        <v>353</v>
      </c>
      <c r="B587" t="s">
        <v>29</v>
      </c>
      <c r="C587" t="s">
        <v>871</v>
      </c>
      <c r="D587" t="s">
        <v>979</v>
      </c>
    </row>
    <row r="588" spans="1:4">
      <c r="A588" t="s">
        <v>354</v>
      </c>
      <c r="B588" t="s">
        <v>29</v>
      </c>
      <c r="C588" t="s">
        <v>871</v>
      </c>
      <c r="D588" t="s">
        <v>979</v>
      </c>
    </row>
    <row r="589" spans="1:4">
      <c r="A589" t="s">
        <v>355</v>
      </c>
      <c r="B589" t="s">
        <v>29</v>
      </c>
      <c r="C589" t="s">
        <v>871</v>
      </c>
      <c r="D589" t="s">
        <v>979</v>
      </c>
    </row>
    <row r="590" spans="1:4">
      <c r="A590" t="s">
        <v>356</v>
      </c>
      <c r="B590" t="s">
        <v>30</v>
      </c>
      <c r="C590" t="s">
        <v>871</v>
      </c>
      <c r="D590" t="s">
        <v>979</v>
      </c>
    </row>
    <row r="592" spans="1:4">
      <c r="A592" t="s">
        <v>571</v>
      </c>
      <c r="B592" t="s">
        <v>30</v>
      </c>
      <c r="C592" t="s">
        <v>871</v>
      </c>
      <c r="D592" t="s">
        <v>984</v>
      </c>
    </row>
    <row r="593" spans="1:4">
      <c r="A593" t="s">
        <v>249</v>
      </c>
      <c r="B593" t="s">
        <v>30</v>
      </c>
      <c r="C593" t="s">
        <v>871</v>
      </c>
      <c r="D593" t="s">
        <v>984</v>
      </c>
    </row>
    <row r="594" spans="1:4">
      <c r="A594" t="s">
        <v>470</v>
      </c>
      <c r="B594" t="s">
        <v>30</v>
      </c>
      <c r="C594" t="s">
        <v>871</v>
      </c>
      <c r="D594" t="s">
        <v>984</v>
      </c>
    </row>
    <row r="595" spans="1:4">
      <c r="A595" t="s">
        <v>471</v>
      </c>
      <c r="B595" t="s">
        <v>30</v>
      </c>
      <c r="C595" t="s">
        <v>871</v>
      </c>
      <c r="D595" t="s">
        <v>984</v>
      </c>
    </row>
    <row r="596" spans="1:4">
      <c r="A596" t="s">
        <v>246</v>
      </c>
      <c r="B596" t="s">
        <v>29</v>
      </c>
      <c r="C596" t="s">
        <v>871</v>
      </c>
      <c r="D596" t="s">
        <v>984</v>
      </c>
    </row>
    <row r="597" spans="1:4">
      <c r="A597" t="s">
        <v>247</v>
      </c>
      <c r="B597" t="s">
        <v>30</v>
      </c>
      <c r="C597" t="s">
        <v>871</v>
      </c>
      <c r="D597" t="s">
        <v>984</v>
      </c>
    </row>
    <row r="598" spans="1:4">
      <c r="A598" t="s">
        <v>248</v>
      </c>
      <c r="B598" t="s">
        <v>30</v>
      </c>
      <c r="C598" t="s">
        <v>871</v>
      </c>
      <c r="D598" t="s">
        <v>984</v>
      </c>
    </row>
    <row r="599" spans="1:4">
      <c r="A599" t="s">
        <v>468</v>
      </c>
      <c r="B599" t="s">
        <v>29</v>
      </c>
      <c r="C599" t="s">
        <v>871</v>
      </c>
      <c r="D599" t="s">
        <v>984</v>
      </c>
    </row>
    <row r="600" spans="1:4">
      <c r="A600" t="s">
        <v>469</v>
      </c>
      <c r="B600" t="s">
        <v>29</v>
      </c>
      <c r="C600" t="s">
        <v>871</v>
      </c>
      <c r="D600" t="s">
        <v>984</v>
      </c>
    </row>
    <row r="601" spans="1:4">
      <c r="A601" t="s">
        <v>472</v>
      </c>
      <c r="B601" t="s">
        <v>29</v>
      </c>
      <c r="C601" t="s">
        <v>871</v>
      </c>
      <c r="D601" t="s">
        <v>984</v>
      </c>
    </row>
    <row r="602" spans="1:4">
      <c r="A602" t="s">
        <v>251</v>
      </c>
      <c r="B602" t="s">
        <v>29</v>
      </c>
      <c r="C602" t="s">
        <v>871</v>
      </c>
      <c r="D602" t="s">
        <v>984</v>
      </c>
    </row>
    <row r="603" spans="1:4">
      <c r="A603" t="s">
        <v>252</v>
      </c>
      <c r="B603" t="s">
        <v>29</v>
      </c>
      <c r="C603" t="s">
        <v>871</v>
      </c>
      <c r="D603" t="s">
        <v>984</v>
      </c>
    </row>
    <row r="604" spans="1:4">
      <c r="A604" t="s">
        <v>473</v>
      </c>
      <c r="B604" t="s">
        <v>10</v>
      </c>
      <c r="C604" t="s">
        <v>871</v>
      </c>
      <c r="D604" t="s">
        <v>984</v>
      </c>
    </row>
    <row r="605" spans="1:4">
      <c r="A605" t="s">
        <v>253</v>
      </c>
      <c r="B605" t="s">
        <v>29</v>
      </c>
      <c r="C605" t="s">
        <v>871</v>
      </c>
      <c r="D605" t="s">
        <v>984</v>
      </c>
    </row>
    <row r="606" spans="1:4">
      <c r="A606" t="s">
        <v>250</v>
      </c>
      <c r="B606" t="s">
        <v>29</v>
      </c>
      <c r="C606" t="s">
        <v>871</v>
      </c>
      <c r="D606" t="s">
        <v>984</v>
      </c>
    </row>
    <row r="607" spans="1:4">
      <c r="A607" t="s">
        <v>357</v>
      </c>
      <c r="B607" t="s">
        <v>29</v>
      </c>
      <c r="C607" t="s">
        <v>871</v>
      </c>
      <c r="D607" t="s">
        <v>985</v>
      </c>
    </row>
    <row r="608" spans="1:4">
      <c r="A608" t="s">
        <v>358</v>
      </c>
      <c r="B608" t="s">
        <v>10</v>
      </c>
      <c r="C608" t="s">
        <v>871</v>
      </c>
      <c r="D608" t="s">
        <v>985</v>
      </c>
    </row>
    <row r="609" spans="1:4">
      <c r="A609" t="s">
        <v>359</v>
      </c>
      <c r="B609" t="s">
        <v>29</v>
      </c>
      <c r="C609" t="s">
        <v>871</v>
      </c>
      <c r="D609" t="s">
        <v>985</v>
      </c>
    </row>
    <row r="610" spans="1:4">
      <c r="A610" t="s">
        <v>360</v>
      </c>
      <c r="B610" t="s">
        <v>29</v>
      </c>
      <c r="C610" t="s">
        <v>871</v>
      </c>
      <c r="D610" t="s">
        <v>985</v>
      </c>
    </row>
    <row r="611" spans="1:4">
      <c r="A611" t="s">
        <v>361</v>
      </c>
      <c r="B611" t="s">
        <v>29</v>
      </c>
      <c r="C611" t="s">
        <v>871</v>
      </c>
      <c r="D611" t="s">
        <v>985</v>
      </c>
    </row>
    <row r="612" spans="1:4">
      <c r="A612" t="s">
        <v>362</v>
      </c>
      <c r="B612" t="s">
        <v>10</v>
      </c>
      <c r="C612" t="s">
        <v>871</v>
      </c>
      <c r="D612" t="s">
        <v>985</v>
      </c>
    </row>
    <row r="613" spans="1:4">
      <c r="A613" t="s">
        <v>363</v>
      </c>
      <c r="B613" t="s">
        <v>29</v>
      </c>
      <c r="C613" t="s">
        <v>871</v>
      </c>
      <c r="D613" t="s">
        <v>985</v>
      </c>
    </row>
    <row r="614" spans="1:4">
      <c r="A614" t="s">
        <v>364</v>
      </c>
      <c r="B614" t="s">
        <v>29</v>
      </c>
      <c r="C614" t="s">
        <v>871</v>
      </c>
      <c r="D614" t="s">
        <v>985</v>
      </c>
    </row>
    <row r="615" spans="1:4">
      <c r="A615" t="s">
        <v>365</v>
      </c>
      <c r="B615" t="s">
        <v>29</v>
      </c>
      <c r="C615" t="s">
        <v>871</v>
      </c>
      <c r="D615" t="s">
        <v>985</v>
      </c>
    </row>
    <row r="616" spans="1:4">
      <c r="A616" t="s">
        <v>366</v>
      </c>
      <c r="B616" t="s">
        <v>29</v>
      </c>
      <c r="C616" t="s">
        <v>871</v>
      </c>
      <c r="D616" t="s">
        <v>985</v>
      </c>
    </row>
    <row r="617" spans="1:4">
      <c r="A617" t="s">
        <v>367</v>
      </c>
      <c r="B617" t="s">
        <v>29</v>
      </c>
      <c r="C617" t="s">
        <v>871</v>
      </c>
      <c r="D617" t="s">
        <v>985</v>
      </c>
    </row>
    <row r="618" spans="1:4">
      <c r="A618" t="s">
        <v>368</v>
      </c>
      <c r="B618" t="s">
        <v>29</v>
      </c>
      <c r="C618" t="s">
        <v>871</v>
      </c>
      <c r="D618" t="s">
        <v>985</v>
      </c>
    </row>
    <row r="619" spans="1:4">
      <c r="A619" t="s">
        <v>369</v>
      </c>
      <c r="B619" t="s">
        <v>29</v>
      </c>
      <c r="C619" t="s">
        <v>871</v>
      </c>
      <c r="D619" t="s">
        <v>985</v>
      </c>
    </row>
    <row r="620" spans="1:4">
      <c r="A620" t="s">
        <v>370</v>
      </c>
      <c r="B620" t="s">
        <v>29</v>
      </c>
      <c r="C620" t="s">
        <v>871</v>
      </c>
      <c r="D620" t="s">
        <v>985</v>
      </c>
    </row>
    <row r="621" spans="1:4">
      <c r="A621" t="s">
        <v>371</v>
      </c>
      <c r="B621" t="s">
        <v>29</v>
      </c>
      <c r="C621" t="s">
        <v>871</v>
      </c>
      <c r="D621" t="s">
        <v>985</v>
      </c>
    </row>
    <row r="622" spans="1:4">
      <c r="A622" t="s">
        <v>372</v>
      </c>
      <c r="B622" t="s">
        <v>30</v>
      </c>
      <c r="C622" t="s">
        <v>871</v>
      </c>
      <c r="D622" t="s">
        <v>985</v>
      </c>
    </row>
    <row r="623" spans="1:4">
      <c r="A623" t="s">
        <v>373</v>
      </c>
      <c r="B623" t="s">
        <v>29</v>
      </c>
      <c r="C623" t="s">
        <v>871</v>
      </c>
      <c r="D623" t="s">
        <v>985</v>
      </c>
    </row>
    <row r="624" spans="1:4">
      <c r="A624" t="s">
        <v>374</v>
      </c>
      <c r="B624" t="s">
        <v>29</v>
      </c>
      <c r="C624" t="s">
        <v>871</v>
      </c>
      <c r="D624" t="s">
        <v>985</v>
      </c>
    </row>
    <row r="625" spans="1:4">
      <c r="A625" t="s">
        <v>375</v>
      </c>
      <c r="B625" t="s">
        <v>29</v>
      </c>
      <c r="C625" t="s">
        <v>871</v>
      </c>
      <c r="D625" t="s">
        <v>985</v>
      </c>
    </row>
    <row r="626" spans="1:4">
      <c r="A626" t="s">
        <v>376</v>
      </c>
      <c r="B626" t="s">
        <v>29</v>
      </c>
      <c r="C626" t="s">
        <v>871</v>
      </c>
      <c r="D626" t="s">
        <v>985</v>
      </c>
    </row>
    <row r="627" spans="1:4">
      <c r="A627" t="s">
        <v>377</v>
      </c>
      <c r="B627" t="s">
        <v>10</v>
      </c>
      <c r="C627" t="s">
        <v>871</v>
      </c>
      <c r="D627" t="s">
        <v>985</v>
      </c>
    </row>
    <row r="628" spans="1:4">
      <c r="A628" t="s">
        <v>378</v>
      </c>
      <c r="B628" t="s">
        <v>29</v>
      </c>
      <c r="C628" t="s">
        <v>871</v>
      </c>
      <c r="D628" t="s">
        <v>985</v>
      </c>
    </row>
    <row r="629" spans="1:4">
      <c r="A629" t="s">
        <v>379</v>
      </c>
      <c r="B629" t="s">
        <v>10</v>
      </c>
      <c r="C629" t="s">
        <v>871</v>
      </c>
      <c r="D629" t="s">
        <v>985</v>
      </c>
    </row>
    <row r="630" spans="1:4">
      <c r="A630" t="s">
        <v>380</v>
      </c>
      <c r="B630" t="s">
        <v>29</v>
      </c>
      <c r="C630" t="s">
        <v>871</v>
      </c>
      <c r="D630" t="s">
        <v>985</v>
      </c>
    </row>
    <row r="631" spans="1:4">
      <c r="A631" t="s">
        <v>381</v>
      </c>
      <c r="B631" t="s">
        <v>10</v>
      </c>
      <c r="C631" t="s">
        <v>871</v>
      </c>
      <c r="D631" t="s">
        <v>985</v>
      </c>
    </row>
    <row r="632" spans="1:4">
      <c r="A632" t="s">
        <v>382</v>
      </c>
      <c r="B632" t="s">
        <v>29</v>
      </c>
      <c r="C632" t="s">
        <v>871</v>
      </c>
      <c r="D632" t="s">
        <v>986</v>
      </c>
    </row>
    <row r="633" spans="1:4">
      <c r="A633" t="s">
        <v>383</v>
      </c>
      <c r="B633" t="s">
        <v>10</v>
      </c>
      <c r="C633" t="s">
        <v>871</v>
      </c>
      <c r="D633" t="s">
        <v>986</v>
      </c>
    </row>
    <row r="634" spans="1:4">
      <c r="A634" t="s">
        <v>384</v>
      </c>
      <c r="B634" t="s">
        <v>29</v>
      </c>
      <c r="C634" t="s">
        <v>871</v>
      </c>
      <c r="D634" t="s">
        <v>986</v>
      </c>
    </row>
    <row r="635" spans="1:4">
      <c r="A635" t="s">
        <v>385</v>
      </c>
      <c r="B635" t="s">
        <v>10</v>
      </c>
      <c r="C635" t="s">
        <v>871</v>
      </c>
      <c r="D635" t="s">
        <v>986</v>
      </c>
    </row>
    <row r="636" spans="1:4">
      <c r="A636" t="s">
        <v>386</v>
      </c>
      <c r="B636" t="s">
        <v>30</v>
      </c>
      <c r="C636" t="s">
        <v>871</v>
      </c>
      <c r="D636" t="s">
        <v>986</v>
      </c>
    </row>
    <row r="637" spans="1:4">
      <c r="A637" t="s">
        <v>387</v>
      </c>
      <c r="B637" t="s">
        <v>29</v>
      </c>
      <c r="C637" t="s">
        <v>871</v>
      </c>
      <c r="D637" t="s">
        <v>986</v>
      </c>
    </row>
    <row r="638" spans="1:4">
      <c r="A638" t="s">
        <v>388</v>
      </c>
      <c r="B638" t="s">
        <v>10</v>
      </c>
      <c r="C638" t="s">
        <v>871</v>
      </c>
      <c r="D638" t="s">
        <v>986</v>
      </c>
    </row>
    <row r="639" spans="1:4">
      <c r="A639" t="s">
        <v>389</v>
      </c>
      <c r="B639" t="s">
        <v>30</v>
      </c>
      <c r="C639" t="s">
        <v>871</v>
      </c>
      <c r="D639" t="s">
        <v>986</v>
      </c>
    </row>
    <row r="640" spans="1:4">
      <c r="A640" t="s">
        <v>390</v>
      </c>
      <c r="B640" t="s">
        <v>29</v>
      </c>
      <c r="C640" t="s">
        <v>871</v>
      </c>
      <c r="D640" t="s">
        <v>986</v>
      </c>
    </row>
    <row r="641" spans="1:4">
      <c r="A641" t="s">
        <v>391</v>
      </c>
      <c r="B641" t="s">
        <v>10</v>
      </c>
      <c r="C641" t="s">
        <v>871</v>
      </c>
      <c r="D641" t="s">
        <v>986</v>
      </c>
    </row>
    <row r="642" spans="1:4">
      <c r="A642" t="s">
        <v>392</v>
      </c>
      <c r="B642" t="s">
        <v>30</v>
      </c>
      <c r="C642" t="s">
        <v>871</v>
      </c>
      <c r="D642" t="s">
        <v>986</v>
      </c>
    </row>
    <row r="643" spans="1:4">
      <c r="A643" t="s">
        <v>393</v>
      </c>
      <c r="B643" t="s">
        <v>29</v>
      </c>
      <c r="C643" t="s">
        <v>871</v>
      </c>
      <c r="D643" t="s">
        <v>986</v>
      </c>
    </row>
    <row r="644" spans="1:4">
      <c r="A644" t="s">
        <v>394</v>
      </c>
      <c r="B644" t="s">
        <v>10</v>
      </c>
      <c r="C644" t="s">
        <v>871</v>
      </c>
      <c r="D644" t="s">
        <v>986</v>
      </c>
    </row>
    <row r="645" spans="1:4">
      <c r="A645" t="s">
        <v>395</v>
      </c>
      <c r="B645" t="s">
        <v>30</v>
      </c>
      <c r="C645" t="s">
        <v>871</v>
      </c>
      <c r="D645" t="s">
        <v>986</v>
      </c>
    </row>
    <row r="646" spans="1:4">
      <c r="A646" t="s">
        <v>396</v>
      </c>
      <c r="B646" t="s">
        <v>29</v>
      </c>
      <c r="C646" t="s">
        <v>871</v>
      </c>
      <c r="D646" t="s">
        <v>986</v>
      </c>
    </row>
    <row r="647" spans="1:4">
      <c r="A647" t="s">
        <v>397</v>
      </c>
      <c r="B647" t="s">
        <v>10</v>
      </c>
      <c r="C647" t="s">
        <v>871</v>
      </c>
      <c r="D647" t="s">
        <v>986</v>
      </c>
    </row>
    <row r="648" spans="1:4">
      <c r="A648" t="s">
        <v>398</v>
      </c>
      <c r="B648" t="s">
        <v>30</v>
      </c>
      <c r="C648" t="s">
        <v>871</v>
      </c>
      <c r="D648" t="s">
        <v>986</v>
      </c>
    </row>
    <row r="649" spans="1:4">
      <c r="A649" t="s">
        <v>399</v>
      </c>
      <c r="B649" t="s">
        <v>10</v>
      </c>
      <c r="C649" t="s">
        <v>871</v>
      </c>
      <c r="D649" t="s">
        <v>986</v>
      </c>
    </row>
    <row r="650" spans="1:4">
      <c r="A650" t="s">
        <v>400</v>
      </c>
      <c r="B650" t="s">
        <v>30</v>
      </c>
      <c r="C650" t="s">
        <v>871</v>
      </c>
      <c r="D650" t="s">
        <v>986</v>
      </c>
    </row>
    <row r="651" spans="1:4">
      <c r="A651" t="s">
        <v>401</v>
      </c>
      <c r="B651" t="s">
        <v>29</v>
      </c>
      <c r="C651" t="s">
        <v>871</v>
      </c>
      <c r="D651" t="s">
        <v>986</v>
      </c>
    </row>
    <row r="652" spans="1:4">
      <c r="A652" t="s">
        <v>402</v>
      </c>
      <c r="B652" t="s">
        <v>29</v>
      </c>
      <c r="C652" t="s">
        <v>871</v>
      </c>
      <c r="D652" t="s">
        <v>986</v>
      </c>
    </row>
    <row r="653" spans="1:4">
      <c r="A653" t="s">
        <v>403</v>
      </c>
      <c r="B653" t="s">
        <v>30</v>
      </c>
      <c r="C653" t="s">
        <v>871</v>
      </c>
      <c r="D653" t="s">
        <v>986</v>
      </c>
    </row>
    <row r="654" spans="1:4">
      <c r="A654" t="s">
        <v>783</v>
      </c>
      <c r="B654" t="s">
        <v>60</v>
      </c>
      <c r="C654" t="s">
        <v>871</v>
      </c>
      <c r="D654" t="s">
        <v>986</v>
      </c>
    </row>
    <row r="655" spans="1:4">
      <c r="A655" t="s">
        <v>784</v>
      </c>
      <c r="B655" t="s">
        <v>29</v>
      </c>
      <c r="C655" t="s">
        <v>871</v>
      </c>
      <c r="D655" t="s">
        <v>986</v>
      </c>
    </row>
    <row r="656" spans="1:4">
      <c r="A656" t="s">
        <v>785</v>
      </c>
      <c r="B656" t="s">
        <v>60</v>
      </c>
      <c r="C656" t="s">
        <v>871</v>
      </c>
      <c r="D656" t="s">
        <v>986</v>
      </c>
    </row>
    <row r="657" spans="1:4">
      <c r="A657" t="s">
        <v>786</v>
      </c>
      <c r="B657" t="s">
        <v>29</v>
      </c>
      <c r="C657" t="s">
        <v>871</v>
      </c>
      <c r="D657" t="s">
        <v>986</v>
      </c>
    </row>
    <row r="658" spans="1:4">
      <c r="A658" t="s">
        <v>787</v>
      </c>
      <c r="B658" t="s">
        <v>60</v>
      </c>
      <c r="C658" t="s">
        <v>871</v>
      </c>
      <c r="D658" t="s">
        <v>986</v>
      </c>
    </row>
    <row r="659" spans="1:4">
      <c r="A659" t="s">
        <v>788</v>
      </c>
      <c r="B659" t="s">
        <v>29</v>
      </c>
      <c r="C659" t="s">
        <v>871</v>
      </c>
      <c r="D659" t="s">
        <v>986</v>
      </c>
    </row>
    <row r="660" spans="1:4">
      <c r="A660" t="s">
        <v>404</v>
      </c>
      <c r="B660" t="s">
        <v>29</v>
      </c>
      <c r="C660" t="s">
        <v>871</v>
      </c>
      <c r="D660" t="s">
        <v>987</v>
      </c>
    </row>
    <row r="661" spans="1:4">
      <c r="A661" t="s">
        <v>405</v>
      </c>
      <c r="B661" t="s">
        <v>30</v>
      </c>
      <c r="C661" t="s">
        <v>871</v>
      </c>
      <c r="D661" t="s">
        <v>987</v>
      </c>
    </row>
    <row r="662" spans="1:4">
      <c r="A662" t="s">
        <v>789</v>
      </c>
      <c r="B662" t="s">
        <v>29</v>
      </c>
      <c r="C662" t="s">
        <v>871</v>
      </c>
      <c r="D662" t="s">
        <v>987</v>
      </c>
    </row>
    <row r="663" spans="1:4">
      <c r="A663" t="s">
        <v>790</v>
      </c>
      <c r="B663" t="s">
        <v>30</v>
      </c>
      <c r="C663" t="s">
        <v>871</v>
      </c>
      <c r="D663" t="s">
        <v>987</v>
      </c>
    </row>
    <row r="664" spans="1:4">
      <c r="A664" t="s">
        <v>791</v>
      </c>
      <c r="B664" t="s">
        <v>60</v>
      </c>
      <c r="C664" t="s">
        <v>871</v>
      </c>
      <c r="D664" t="s">
        <v>987</v>
      </c>
    </row>
    <row r="665" spans="1:4">
      <c r="A665" t="s">
        <v>792</v>
      </c>
      <c r="B665" t="s">
        <v>29</v>
      </c>
      <c r="C665" t="s">
        <v>871</v>
      </c>
      <c r="D665" t="s">
        <v>987</v>
      </c>
    </row>
    <row r="666" spans="1:4">
      <c r="A666" t="s">
        <v>793</v>
      </c>
      <c r="B666" t="s">
        <v>60</v>
      </c>
      <c r="C666" t="s">
        <v>871</v>
      </c>
      <c r="D666" t="s">
        <v>987</v>
      </c>
    </row>
    <row r="667" spans="1:4">
      <c r="A667" t="s">
        <v>794</v>
      </c>
      <c r="B667" t="s">
        <v>29</v>
      </c>
      <c r="C667" t="s">
        <v>871</v>
      </c>
      <c r="D667" t="s">
        <v>987</v>
      </c>
    </row>
    <row r="668" spans="1:4">
      <c r="A668" t="s">
        <v>795</v>
      </c>
      <c r="B668" t="s">
        <v>60</v>
      </c>
      <c r="C668" t="s">
        <v>871</v>
      </c>
      <c r="D668" t="s">
        <v>987</v>
      </c>
    </row>
    <row r="669" spans="1:4">
      <c r="A669" t="s">
        <v>796</v>
      </c>
      <c r="B669" t="s">
        <v>29</v>
      </c>
      <c r="C669" t="s">
        <v>871</v>
      </c>
      <c r="D669" t="s">
        <v>987</v>
      </c>
    </row>
    <row r="670" spans="1:4">
      <c r="A670" t="s">
        <v>474</v>
      </c>
      <c r="B670" t="s">
        <v>30</v>
      </c>
      <c r="C670" t="s">
        <v>871</v>
      </c>
      <c r="D670" t="s">
        <v>988</v>
      </c>
    </row>
    <row r="671" spans="1:4">
      <c r="A671" t="s">
        <v>475</v>
      </c>
      <c r="B671" t="s">
        <v>30</v>
      </c>
      <c r="C671" t="s">
        <v>871</v>
      </c>
      <c r="D671" t="s">
        <v>988</v>
      </c>
    </row>
    <row r="672" spans="1:4">
      <c r="A672" t="s">
        <v>797</v>
      </c>
      <c r="B672" t="s">
        <v>29</v>
      </c>
      <c r="C672" t="s">
        <v>871</v>
      </c>
      <c r="D672" t="s">
        <v>988</v>
      </c>
    </row>
    <row r="673" spans="1:4">
      <c r="A673" t="s">
        <v>798</v>
      </c>
      <c r="B673" t="s">
        <v>30</v>
      </c>
      <c r="C673" t="s">
        <v>871</v>
      </c>
      <c r="D673" t="s">
        <v>988</v>
      </c>
    </row>
    <row r="674" spans="1:4">
      <c r="A674" t="s">
        <v>799</v>
      </c>
      <c r="B674" t="s">
        <v>30</v>
      </c>
      <c r="C674" t="s">
        <v>871</v>
      </c>
      <c r="D674" t="s">
        <v>988</v>
      </c>
    </row>
    <row r="675" spans="1:4">
      <c r="A675" t="s">
        <v>800</v>
      </c>
      <c r="B675" t="s">
        <v>30</v>
      </c>
      <c r="C675" t="s">
        <v>871</v>
      </c>
      <c r="D675" t="s">
        <v>988</v>
      </c>
    </row>
    <row r="676" spans="1:4">
      <c r="A676" t="s">
        <v>801</v>
      </c>
      <c r="B676" t="s">
        <v>30</v>
      </c>
      <c r="C676" t="s">
        <v>871</v>
      </c>
      <c r="D676" t="s">
        <v>988</v>
      </c>
    </row>
    <row r="677" spans="1:4">
      <c r="A677" t="s">
        <v>802</v>
      </c>
      <c r="B677" t="s">
        <v>30</v>
      </c>
      <c r="C677" t="s">
        <v>871</v>
      </c>
      <c r="D677" t="s">
        <v>988</v>
      </c>
    </row>
    <row r="678" spans="1:4">
      <c r="A678" t="s">
        <v>803</v>
      </c>
      <c r="B678" t="s">
        <v>30</v>
      </c>
      <c r="C678" t="s">
        <v>871</v>
      </c>
      <c r="D678" t="s">
        <v>988</v>
      </c>
    </row>
    <row r="679" spans="1:4">
      <c r="A679" t="s">
        <v>804</v>
      </c>
      <c r="B679" t="s">
        <v>30</v>
      </c>
      <c r="C679" t="s">
        <v>871</v>
      </c>
      <c r="D679" t="s">
        <v>988</v>
      </c>
    </row>
    <row r="680" spans="1:4">
      <c r="A680" t="s">
        <v>805</v>
      </c>
      <c r="B680" t="s">
        <v>30</v>
      </c>
      <c r="C680" t="s">
        <v>871</v>
      </c>
      <c r="D680" t="s">
        <v>988</v>
      </c>
    </row>
    <row r="681" spans="1:4">
      <c r="A681" t="s">
        <v>806</v>
      </c>
      <c r="B681" t="s">
        <v>30</v>
      </c>
      <c r="C681" t="s">
        <v>871</v>
      </c>
      <c r="D681" t="s">
        <v>988</v>
      </c>
    </row>
    <row r="682" spans="1:4">
      <c r="A682" t="s">
        <v>807</v>
      </c>
      <c r="B682" t="s">
        <v>60</v>
      </c>
      <c r="C682" t="s">
        <v>871</v>
      </c>
      <c r="D682" t="s">
        <v>988</v>
      </c>
    </row>
    <row r="683" spans="1:4">
      <c r="A683" t="s">
        <v>808</v>
      </c>
      <c r="B683" t="s">
        <v>60</v>
      </c>
      <c r="C683" t="s">
        <v>871</v>
      </c>
      <c r="D683" t="s">
        <v>988</v>
      </c>
    </row>
    <row r="684" spans="1:4">
      <c r="A684" t="s">
        <v>1165</v>
      </c>
      <c r="B684" t="s">
        <v>60</v>
      </c>
      <c r="C684" t="s">
        <v>871</v>
      </c>
      <c r="D684" t="s">
        <v>988</v>
      </c>
    </row>
    <row r="685" spans="1:4">
      <c r="A685" t="s">
        <v>1166</v>
      </c>
      <c r="B685" t="s">
        <v>60</v>
      </c>
      <c r="C685" t="s">
        <v>871</v>
      </c>
      <c r="D685" t="s">
        <v>988</v>
      </c>
    </row>
    <row r="686" spans="1:4">
      <c r="A686" t="s">
        <v>809</v>
      </c>
      <c r="B686" t="s">
        <v>29</v>
      </c>
      <c r="C686" t="s">
        <v>871</v>
      </c>
      <c r="D686" t="s">
        <v>988</v>
      </c>
    </row>
    <row r="687" spans="1:4">
      <c r="A687" t="s">
        <v>810</v>
      </c>
      <c r="B687" t="s">
        <v>10</v>
      </c>
      <c r="C687" t="s">
        <v>871</v>
      </c>
      <c r="D687" t="s">
        <v>988</v>
      </c>
    </row>
    <row r="688" spans="1:4">
      <c r="A688" t="s">
        <v>811</v>
      </c>
      <c r="B688" t="s">
        <v>29</v>
      </c>
      <c r="C688" t="s">
        <v>871</v>
      </c>
      <c r="D688" t="s">
        <v>988</v>
      </c>
    </row>
    <row r="689" spans="1:4">
      <c r="A689" t="s">
        <v>812</v>
      </c>
      <c r="B689" t="s">
        <v>29</v>
      </c>
      <c r="C689" t="s">
        <v>871</v>
      </c>
      <c r="D689" t="s">
        <v>988</v>
      </c>
    </row>
    <row r="690" spans="1:4">
      <c r="A690" t="s">
        <v>813</v>
      </c>
      <c r="B690" t="s">
        <v>29</v>
      </c>
      <c r="C690" t="s">
        <v>871</v>
      </c>
      <c r="D690" t="s">
        <v>988</v>
      </c>
    </row>
    <row r="691" spans="1:4">
      <c r="A691" t="s">
        <v>814</v>
      </c>
      <c r="B691" t="s">
        <v>10</v>
      </c>
      <c r="C691" t="s">
        <v>871</v>
      </c>
      <c r="D691" t="s">
        <v>988</v>
      </c>
    </row>
    <row r="692" spans="1:4">
      <c r="A692" t="s">
        <v>815</v>
      </c>
      <c r="B692" t="s">
        <v>29</v>
      </c>
      <c r="C692" t="s">
        <v>871</v>
      </c>
      <c r="D692" t="s">
        <v>988</v>
      </c>
    </row>
    <row r="693" spans="1:4">
      <c r="A693" t="s">
        <v>816</v>
      </c>
      <c r="B693" t="s">
        <v>29</v>
      </c>
      <c r="C693" t="s">
        <v>871</v>
      </c>
      <c r="D693" t="s">
        <v>988</v>
      </c>
    </row>
    <row r="694" spans="1:4">
      <c r="A694" t="s">
        <v>817</v>
      </c>
      <c r="B694" t="s">
        <v>29</v>
      </c>
      <c r="C694" t="s">
        <v>871</v>
      </c>
      <c r="D694" t="s">
        <v>988</v>
      </c>
    </row>
    <row r="695" spans="1:4">
      <c r="A695" t="s">
        <v>818</v>
      </c>
      <c r="B695" t="s">
        <v>10</v>
      </c>
      <c r="C695" t="s">
        <v>871</v>
      </c>
      <c r="D695" t="s">
        <v>988</v>
      </c>
    </row>
    <row r="696" spans="1:4">
      <c r="A696" t="s">
        <v>819</v>
      </c>
      <c r="B696" t="s">
        <v>29</v>
      </c>
      <c r="C696" t="s">
        <v>871</v>
      </c>
      <c r="D696" t="s">
        <v>988</v>
      </c>
    </row>
    <row r="697" spans="1:4">
      <c r="A697" t="s">
        <v>820</v>
      </c>
      <c r="B697" t="s">
        <v>30</v>
      </c>
      <c r="C697" t="s">
        <v>871</v>
      </c>
      <c r="D697" t="s">
        <v>988</v>
      </c>
    </row>
    <row r="698" spans="1:4">
      <c r="A698" t="s">
        <v>821</v>
      </c>
      <c r="B698" t="s">
        <v>30</v>
      </c>
      <c r="C698" t="s">
        <v>871</v>
      </c>
      <c r="D698" t="s">
        <v>988</v>
      </c>
    </row>
    <row r="699" spans="1:4">
      <c r="A699" t="s">
        <v>822</v>
      </c>
      <c r="B699" t="s">
        <v>30</v>
      </c>
      <c r="C699" t="s">
        <v>871</v>
      </c>
      <c r="D699" t="s">
        <v>988</v>
      </c>
    </row>
    <row r="700" spans="1:4">
      <c r="A700" t="s">
        <v>823</v>
      </c>
      <c r="B700" t="s">
        <v>30</v>
      </c>
      <c r="C700" t="s">
        <v>871</v>
      </c>
      <c r="D700" t="s">
        <v>988</v>
      </c>
    </row>
    <row r="701" spans="1:4">
      <c r="A701" t="s">
        <v>824</v>
      </c>
      <c r="B701" t="s">
        <v>30</v>
      </c>
      <c r="C701" t="s">
        <v>871</v>
      </c>
      <c r="D701" t="s">
        <v>988</v>
      </c>
    </row>
    <row r="702" spans="1:4">
      <c r="A702" t="s">
        <v>825</v>
      </c>
      <c r="B702" t="s">
        <v>29</v>
      </c>
      <c r="C702" t="s">
        <v>871</v>
      </c>
      <c r="D702" t="s">
        <v>988</v>
      </c>
    </row>
    <row r="703" spans="1:4">
      <c r="A703" t="s">
        <v>826</v>
      </c>
      <c r="B703" t="s">
        <v>29</v>
      </c>
      <c r="C703" t="s">
        <v>871</v>
      </c>
      <c r="D703" t="s">
        <v>988</v>
      </c>
    </row>
    <row r="704" spans="1:4">
      <c r="A704" t="s">
        <v>827</v>
      </c>
      <c r="B704" t="s">
        <v>30</v>
      </c>
      <c r="C704" t="s">
        <v>871</v>
      </c>
      <c r="D704" t="s">
        <v>988</v>
      </c>
    </row>
    <row r="705" spans="1:4">
      <c r="A705" t="s">
        <v>828</v>
      </c>
      <c r="B705" t="s">
        <v>30</v>
      </c>
      <c r="C705" t="s">
        <v>871</v>
      </c>
      <c r="D705" t="s">
        <v>988</v>
      </c>
    </row>
    <row r="706" spans="1:4">
      <c r="A706" t="s">
        <v>829</v>
      </c>
      <c r="B706" t="s">
        <v>30</v>
      </c>
      <c r="C706" t="s">
        <v>871</v>
      </c>
      <c r="D706" t="s">
        <v>988</v>
      </c>
    </row>
    <row r="707" spans="1:4">
      <c r="A707" t="s">
        <v>989</v>
      </c>
      <c r="B707" t="s">
        <v>29</v>
      </c>
      <c r="C707" t="s">
        <v>871</v>
      </c>
      <c r="D707" t="s">
        <v>988</v>
      </c>
    </row>
    <row r="708" spans="1:4">
      <c r="A708" t="s">
        <v>830</v>
      </c>
      <c r="B708" t="s">
        <v>30</v>
      </c>
      <c r="C708" t="s">
        <v>871</v>
      </c>
      <c r="D708" t="s">
        <v>988</v>
      </c>
    </row>
    <row r="709" spans="1:4">
      <c r="A709" t="s">
        <v>831</v>
      </c>
      <c r="B709" t="s">
        <v>30</v>
      </c>
      <c r="C709" t="s">
        <v>871</v>
      </c>
      <c r="D709" t="s">
        <v>988</v>
      </c>
    </row>
    <row r="710" spans="1:4">
      <c r="A710" t="s">
        <v>832</v>
      </c>
      <c r="B710" t="s">
        <v>29</v>
      </c>
      <c r="C710" t="s">
        <v>871</v>
      </c>
      <c r="D710" t="s">
        <v>988</v>
      </c>
    </row>
    <row r="711" spans="1:4">
      <c r="A711" t="s">
        <v>990</v>
      </c>
      <c r="B711" t="s">
        <v>10</v>
      </c>
      <c r="C711" t="s">
        <v>871</v>
      </c>
      <c r="D711" t="s">
        <v>988</v>
      </c>
    </row>
    <row r="712" spans="1:4">
      <c r="A712" t="s">
        <v>991</v>
      </c>
      <c r="B712" t="s">
        <v>29</v>
      </c>
      <c r="C712" t="s">
        <v>871</v>
      </c>
      <c r="D712" t="s">
        <v>988</v>
      </c>
    </row>
    <row r="713" spans="1:4">
      <c r="A713" t="s">
        <v>992</v>
      </c>
      <c r="B713" t="s">
        <v>10</v>
      </c>
      <c r="C713" t="s">
        <v>871</v>
      </c>
      <c r="D713" t="s">
        <v>988</v>
      </c>
    </row>
    <row r="714" spans="1:4">
      <c r="A714" t="s">
        <v>993</v>
      </c>
      <c r="B714" t="s">
        <v>29</v>
      </c>
      <c r="C714" t="s">
        <v>871</v>
      </c>
      <c r="D714" t="s">
        <v>988</v>
      </c>
    </row>
    <row r="715" spans="1:4">
      <c r="A715" t="s">
        <v>994</v>
      </c>
      <c r="B715" t="s">
        <v>10</v>
      </c>
      <c r="C715" t="s">
        <v>871</v>
      </c>
      <c r="D715" t="s">
        <v>988</v>
      </c>
    </row>
    <row r="716" spans="1:4">
      <c r="A716" t="s">
        <v>833</v>
      </c>
      <c r="B716" t="s">
        <v>29</v>
      </c>
      <c r="C716" t="s">
        <v>871</v>
      </c>
      <c r="D716" t="s">
        <v>988</v>
      </c>
    </row>
    <row r="717" spans="1:4">
      <c r="A717" t="s">
        <v>995</v>
      </c>
      <c r="B717" t="s">
        <v>30</v>
      </c>
      <c r="C717" t="s">
        <v>871</v>
      </c>
      <c r="D717" t="s">
        <v>988</v>
      </c>
    </row>
    <row r="718" spans="1:4">
      <c r="A718" t="s">
        <v>834</v>
      </c>
      <c r="B718" t="s">
        <v>30</v>
      </c>
      <c r="C718" t="s">
        <v>871</v>
      </c>
      <c r="D718" t="s">
        <v>988</v>
      </c>
    </row>
    <row r="719" spans="1:4">
      <c r="A719" t="s">
        <v>835</v>
      </c>
      <c r="B719" t="s">
        <v>30</v>
      </c>
      <c r="C719" t="s">
        <v>871</v>
      </c>
      <c r="D719" t="s">
        <v>988</v>
      </c>
    </row>
    <row r="720" spans="1:4">
      <c r="A720" t="s">
        <v>836</v>
      </c>
      <c r="B720" t="s">
        <v>30</v>
      </c>
      <c r="C720" t="s">
        <v>871</v>
      </c>
      <c r="D720" t="s">
        <v>988</v>
      </c>
    </row>
    <row r="721" spans="1:4">
      <c r="A721" t="s">
        <v>1123</v>
      </c>
      <c r="B721" t="s">
        <v>29</v>
      </c>
      <c r="C721" t="s">
        <v>871</v>
      </c>
      <c r="D721" t="s">
        <v>988</v>
      </c>
    </row>
    <row r="722" spans="1:4">
      <c r="A722" t="s">
        <v>1124</v>
      </c>
      <c r="B722" t="s">
        <v>10</v>
      </c>
      <c r="C722" t="s">
        <v>871</v>
      </c>
      <c r="D722" t="s">
        <v>988</v>
      </c>
    </row>
    <row r="723" spans="1:4">
      <c r="A723" t="s">
        <v>1125</v>
      </c>
      <c r="B723" t="s">
        <v>29</v>
      </c>
      <c r="C723" t="s">
        <v>871</v>
      </c>
      <c r="D723" t="s">
        <v>988</v>
      </c>
    </row>
    <row r="724" spans="1:4">
      <c r="A724" t="s">
        <v>1126</v>
      </c>
      <c r="B724" t="s">
        <v>10</v>
      </c>
      <c r="C724" t="s">
        <v>871</v>
      </c>
      <c r="D724" t="s">
        <v>988</v>
      </c>
    </row>
    <row r="725" spans="1:4">
      <c r="A725" t="s">
        <v>996</v>
      </c>
      <c r="B725" t="s">
        <v>29</v>
      </c>
      <c r="C725" t="s">
        <v>871</v>
      </c>
      <c r="D725" t="s">
        <v>988</v>
      </c>
    </row>
    <row r="726" spans="1:4">
      <c r="A726" t="s">
        <v>837</v>
      </c>
      <c r="B726" t="s">
        <v>29</v>
      </c>
      <c r="C726" t="s">
        <v>871</v>
      </c>
      <c r="D726" t="s">
        <v>988</v>
      </c>
    </row>
    <row r="727" spans="1:4">
      <c r="A727" t="s">
        <v>838</v>
      </c>
      <c r="B727" t="s">
        <v>10</v>
      </c>
      <c r="C727" t="s">
        <v>871</v>
      </c>
      <c r="D727" t="s">
        <v>988</v>
      </c>
    </row>
    <row r="728" spans="1:4">
      <c r="A728" t="s">
        <v>997</v>
      </c>
      <c r="B728" t="s">
        <v>30</v>
      </c>
      <c r="C728" t="s">
        <v>871</v>
      </c>
      <c r="D728" t="s">
        <v>988</v>
      </c>
    </row>
    <row r="729" spans="1:4">
      <c r="A729" t="s">
        <v>839</v>
      </c>
      <c r="B729" t="s">
        <v>29</v>
      </c>
      <c r="C729" t="s">
        <v>871</v>
      </c>
      <c r="D729" t="s">
        <v>988</v>
      </c>
    </row>
    <row r="730" spans="1:4">
      <c r="A730" t="s">
        <v>998</v>
      </c>
      <c r="B730" t="s">
        <v>30</v>
      </c>
      <c r="C730" t="s">
        <v>871</v>
      </c>
      <c r="D730" t="s">
        <v>988</v>
      </c>
    </row>
    <row r="731" spans="1:4">
      <c r="A731" t="s">
        <v>999</v>
      </c>
      <c r="B731" t="s">
        <v>30</v>
      </c>
      <c r="C731" t="s">
        <v>871</v>
      </c>
      <c r="D731" t="s">
        <v>988</v>
      </c>
    </row>
    <row r="732" spans="1:4">
      <c r="A732" t="s">
        <v>1000</v>
      </c>
      <c r="B732" t="s">
        <v>30</v>
      </c>
      <c r="C732" t="s">
        <v>871</v>
      </c>
      <c r="D732" t="s">
        <v>988</v>
      </c>
    </row>
    <row r="733" spans="1:4">
      <c r="A733" t="s">
        <v>840</v>
      </c>
      <c r="B733" t="s">
        <v>29</v>
      </c>
      <c r="C733" t="s">
        <v>871</v>
      </c>
      <c r="D733" t="s">
        <v>988</v>
      </c>
    </row>
    <row r="734" spans="1:4">
      <c r="A734" t="s">
        <v>1001</v>
      </c>
      <c r="B734" t="s">
        <v>29</v>
      </c>
      <c r="C734" t="s">
        <v>871</v>
      </c>
      <c r="D734" t="s">
        <v>988</v>
      </c>
    </row>
    <row r="735" spans="1:4">
      <c r="A735" t="s">
        <v>1002</v>
      </c>
      <c r="B735" t="s">
        <v>10</v>
      </c>
      <c r="C735" t="s">
        <v>871</v>
      </c>
      <c r="D735" t="s">
        <v>988</v>
      </c>
    </row>
    <row r="736" spans="1:4">
      <c r="A736" t="s">
        <v>1003</v>
      </c>
      <c r="B736" t="s">
        <v>29</v>
      </c>
      <c r="C736" t="s">
        <v>871</v>
      </c>
      <c r="D736" t="s">
        <v>988</v>
      </c>
    </row>
    <row r="737" spans="1:4">
      <c r="A737" t="s">
        <v>1004</v>
      </c>
      <c r="B737" t="s">
        <v>10</v>
      </c>
      <c r="C737" t="s">
        <v>871</v>
      </c>
      <c r="D737" t="s">
        <v>988</v>
      </c>
    </row>
    <row r="738" spans="1:4">
      <c r="A738" t="s">
        <v>1005</v>
      </c>
      <c r="B738" t="s">
        <v>29</v>
      </c>
      <c r="C738" t="s">
        <v>871</v>
      </c>
      <c r="D738" t="s">
        <v>988</v>
      </c>
    </row>
    <row r="739" spans="1:4">
      <c r="A739" t="s">
        <v>1006</v>
      </c>
      <c r="B739" t="s">
        <v>10</v>
      </c>
      <c r="C739" t="s">
        <v>871</v>
      </c>
      <c r="D739" t="s">
        <v>988</v>
      </c>
    </row>
    <row r="740" spans="1:4">
      <c r="A740" t="s">
        <v>841</v>
      </c>
      <c r="B740" t="s">
        <v>29</v>
      </c>
      <c r="C740" t="s">
        <v>871</v>
      </c>
      <c r="D740" t="s">
        <v>988</v>
      </c>
    </row>
    <row r="741" spans="1:4">
      <c r="A741" t="s">
        <v>1007</v>
      </c>
      <c r="B741" t="s">
        <v>10</v>
      </c>
      <c r="C741" t="s">
        <v>871</v>
      </c>
      <c r="D741" t="s">
        <v>988</v>
      </c>
    </row>
    <row r="742" spans="1:4">
      <c r="A742" t="s">
        <v>842</v>
      </c>
      <c r="B742" t="s">
        <v>29</v>
      </c>
      <c r="C742" t="s">
        <v>871</v>
      </c>
      <c r="D742" t="s">
        <v>988</v>
      </c>
    </row>
    <row r="743" spans="1:4">
      <c r="A743" t="s">
        <v>1008</v>
      </c>
      <c r="B743" t="s">
        <v>29</v>
      </c>
      <c r="C743" t="s">
        <v>871</v>
      </c>
      <c r="D743" t="s">
        <v>988</v>
      </c>
    </row>
    <row r="744" spans="1:4">
      <c r="A744" t="s">
        <v>1009</v>
      </c>
      <c r="B744" t="s">
        <v>10</v>
      </c>
      <c r="C744" t="s">
        <v>871</v>
      </c>
      <c r="D744" t="s">
        <v>988</v>
      </c>
    </row>
    <row r="745" spans="1:4">
      <c r="A745" t="s">
        <v>1010</v>
      </c>
      <c r="B745" t="s">
        <v>29</v>
      </c>
      <c r="C745" t="s">
        <v>871</v>
      </c>
      <c r="D745" t="s">
        <v>988</v>
      </c>
    </row>
    <row r="746" spans="1:4">
      <c r="A746" t="s">
        <v>1011</v>
      </c>
      <c r="B746" t="s">
        <v>10</v>
      </c>
      <c r="C746" t="s">
        <v>871</v>
      </c>
      <c r="D746" t="s">
        <v>988</v>
      </c>
    </row>
    <row r="747" spans="1:4">
      <c r="A747" t="s">
        <v>1012</v>
      </c>
      <c r="B747" t="s">
        <v>29</v>
      </c>
      <c r="C747" t="s">
        <v>871</v>
      </c>
      <c r="D747" t="s">
        <v>988</v>
      </c>
    </row>
    <row r="748" spans="1:4">
      <c r="A748" t="s">
        <v>1013</v>
      </c>
      <c r="B748" t="s">
        <v>60</v>
      </c>
      <c r="C748" t="s">
        <v>871</v>
      </c>
      <c r="D748" t="s">
        <v>988</v>
      </c>
    </row>
    <row r="749" spans="1:4">
      <c r="A749" t="s">
        <v>1014</v>
      </c>
      <c r="B749" t="s">
        <v>29</v>
      </c>
      <c r="C749" t="s">
        <v>871</v>
      </c>
      <c r="D749" t="s">
        <v>988</v>
      </c>
    </row>
    <row r="750" spans="1:4">
      <c r="A750" t="s">
        <v>843</v>
      </c>
      <c r="B750" t="s">
        <v>29</v>
      </c>
      <c r="C750" t="s">
        <v>871</v>
      </c>
      <c r="D750" t="s">
        <v>1015</v>
      </c>
    </row>
    <row r="751" spans="1:4">
      <c r="A751" t="s">
        <v>864</v>
      </c>
      <c r="B751" t="s">
        <v>29</v>
      </c>
      <c r="C751" t="s">
        <v>871</v>
      </c>
      <c r="D751" t="s">
        <v>1015</v>
      </c>
    </row>
    <row r="752" spans="1:4">
      <c r="A752" t="s">
        <v>844</v>
      </c>
      <c r="B752" t="s">
        <v>29</v>
      </c>
      <c r="C752" t="s">
        <v>871</v>
      </c>
      <c r="D752" t="s">
        <v>1015</v>
      </c>
    </row>
    <row r="753" spans="1:4">
      <c r="A753" t="s">
        <v>1016</v>
      </c>
      <c r="B753" t="s">
        <v>29</v>
      </c>
      <c r="C753" t="s">
        <v>871</v>
      </c>
      <c r="D753" t="s">
        <v>1015</v>
      </c>
    </row>
    <row r="754" spans="1:4">
      <c r="A754" t="s">
        <v>1017</v>
      </c>
      <c r="B754" t="s">
        <v>30</v>
      </c>
      <c r="C754" t="s">
        <v>871</v>
      </c>
      <c r="D754" t="s">
        <v>1015</v>
      </c>
    </row>
    <row r="755" spans="1:4">
      <c r="A755" t="s">
        <v>1018</v>
      </c>
      <c r="B755" t="s">
        <v>30</v>
      </c>
      <c r="C755" t="s">
        <v>871</v>
      </c>
      <c r="D755" t="s">
        <v>1015</v>
      </c>
    </row>
    <row r="756" spans="1:4">
      <c r="A756" t="s">
        <v>845</v>
      </c>
      <c r="B756" t="s">
        <v>29</v>
      </c>
      <c r="C756" t="s">
        <v>871</v>
      </c>
      <c r="D756" t="s">
        <v>1015</v>
      </c>
    </row>
    <row r="757" spans="1:4">
      <c r="A757" t="s">
        <v>1019</v>
      </c>
      <c r="B757" t="s">
        <v>29</v>
      </c>
      <c r="C757" t="s">
        <v>871</v>
      </c>
      <c r="D757" t="s">
        <v>1015</v>
      </c>
    </row>
    <row r="758" spans="1:4">
      <c r="A758" t="s">
        <v>1020</v>
      </c>
      <c r="B758" t="s">
        <v>29</v>
      </c>
      <c r="C758" t="s">
        <v>871</v>
      </c>
      <c r="D758" t="s">
        <v>1015</v>
      </c>
    </row>
    <row r="759" spans="1:4">
      <c r="A759" t="s">
        <v>1021</v>
      </c>
      <c r="B759" t="s">
        <v>29</v>
      </c>
      <c r="C759" t="s">
        <v>871</v>
      </c>
      <c r="D759" t="s">
        <v>1015</v>
      </c>
    </row>
    <row r="760" spans="1:4">
      <c r="A760" t="s">
        <v>1022</v>
      </c>
      <c r="B760" t="s">
        <v>30</v>
      </c>
      <c r="C760" t="s">
        <v>871</v>
      </c>
      <c r="D760" t="s">
        <v>1015</v>
      </c>
    </row>
    <row r="761" spans="1:4">
      <c r="A761" t="s">
        <v>1023</v>
      </c>
      <c r="B761" t="s">
        <v>30</v>
      </c>
      <c r="C761" t="s">
        <v>871</v>
      </c>
      <c r="D761" t="s">
        <v>1015</v>
      </c>
    </row>
    <row r="762" spans="1:4">
      <c r="A762" t="s">
        <v>1024</v>
      </c>
      <c r="B762" t="s">
        <v>29</v>
      </c>
      <c r="C762" t="s">
        <v>871</v>
      </c>
      <c r="D762" t="s">
        <v>1015</v>
      </c>
    </row>
    <row r="763" spans="1:4">
      <c r="A763" t="s">
        <v>1025</v>
      </c>
      <c r="B763" t="s">
        <v>30</v>
      </c>
      <c r="C763" t="s">
        <v>871</v>
      </c>
      <c r="D763" t="s">
        <v>1015</v>
      </c>
    </row>
    <row r="764" spans="1:4">
      <c r="A764" t="s">
        <v>846</v>
      </c>
      <c r="B764" t="s">
        <v>29</v>
      </c>
      <c r="C764" t="s">
        <v>871</v>
      </c>
      <c r="D764" t="s">
        <v>1015</v>
      </c>
    </row>
    <row r="765" spans="1:4">
      <c r="A765" t="s">
        <v>1026</v>
      </c>
      <c r="B765" t="s">
        <v>10</v>
      </c>
      <c r="C765" t="s">
        <v>871</v>
      </c>
      <c r="D765" t="s">
        <v>1015</v>
      </c>
    </row>
    <row r="766" spans="1:4">
      <c r="A766" t="s">
        <v>847</v>
      </c>
      <c r="B766" t="s">
        <v>29</v>
      </c>
      <c r="C766" t="s">
        <v>871</v>
      </c>
      <c r="D766" t="s">
        <v>1015</v>
      </c>
    </row>
    <row r="767" spans="1:4">
      <c r="A767" t="s">
        <v>1027</v>
      </c>
      <c r="B767" t="s">
        <v>30</v>
      </c>
      <c r="C767" t="s">
        <v>871</v>
      </c>
      <c r="D767" t="s">
        <v>1015</v>
      </c>
    </row>
    <row r="768" spans="1:4">
      <c r="A768" t="s">
        <v>1028</v>
      </c>
      <c r="B768" t="s">
        <v>30</v>
      </c>
      <c r="C768" t="s">
        <v>871</v>
      </c>
      <c r="D768" t="s">
        <v>1015</v>
      </c>
    </row>
    <row r="769" spans="1:4">
      <c r="A769" t="s">
        <v>1029</v>
      </c>
      <c r="B769" t="s">
        <v>60</v>
      </c>
      <c r="C769" t="s">
        <v>871</v>
      </c>
      <c r="D769" t="s">
        <v>1015</v>
      </c>
    </row>
    <row r="770" spans="1:4">
      <c r="A770" t="s">
        <v>1030</v>
      </c>
      <c r="B770" t="s">
        <v>60</v>
      </c>
      <c r="C770" t="s">
        <v>871</v>
      </c>
      <c r="D770" t="s">
        <v>1015</v>
      </c>
    </row>
    <row r="771" spans="1:4">
      <c r="A771" t="s">
        <v>1031</v>
      </c>
      <c r="B771" t="s">
        <v>29</v>
      </c>
      <c r="C771" t="s">
        <v>871</v>
      </c>
      <c r="D771" t="s">
        <v>1015</v>
      </c>
    </row>
    <row r="772" spans="1:4">
      <c r="A772" t="s">
        <v>1032</v>
      </c>
      <c r="B772" t="s">
        <v>29</v>
      </c>
      <c r="C772" t="s">
        <v>871</v>
      </c>
      <c r="D772" t="s">
        <v>1015</v>
      </c>
    </row>
    <row r="773" spans="1:4">
      <c r="A773" t="s">
        <v>1033</v>
      </c>
      <c r="B773" t="s">
        <v>30</v>
      </c>
      <c r="C773" t="s">
        <v>871</v>
      </c>
      <c r="D773" t="s">
        <v>1015</v>
      </c>
    </row>
    <row r="774" spans="1:4">
      <c r="A774" t="s">
        <v>1034</v>
      </c>
      <c r="B774" t="s">
        <v>30</v>
      </c>
      <c r="C774" t="s">
        <v>871</v>
      </c>
      <c r="D774" t="s">
        <v>1015</v>
      </c>
    </row>
    <row r="775" spans="1:4">
      <c r="A775" t="s">
        <v>848</v>
      </c>
      <c r="B775" t="s">
        <v>29</v>
      </c>
      <c r="C775" t="s">
        <v>871</v>
      </c>
      <c r="D775" t="s">
        <v>1035</v>
      </c>
    </row>
    <row r="776" spans="1:4">
      <c r="A776" t="s">
        <v>849</v>
      </c>
      <c r="B776" t="s">
        <v>29</v>
      </c>
      <c r="C776" t="s">
        <v>871</v>
      </c>
      <c r="D776" t="s">
        <v>1035</v>
      </c>
    </row>
    <row r="777" spans="1:4">
      <c r="A777" t="s">
        <v>850</v>
      </c>
      <c r="B777" t="s">
        <v>30</v>
      </c>
      <c r="C777" t="s">
        <v>871</v>
      </c>
      <c r="D777" t="s">
        <v>1035</v>
      </c>
    </row>
    <row r="778" spans="1:4">
      <c r="A778" t="s">
        <v>851</v>
      </c>
      <c r="B778" t="s">
        <v>29</v>
      </c>
      <c r="C778" t="s">
        <v>871</v>
      </c>
      <c r="D778" t="s">
        <v>1035</v>
      </c>
    </row>
    <row r="779" spans="1:4">
      <c r="A779" t="s">
        <v>852</v>
      </c>
      <c r="B779" t="s">
        <v>30</v>
      </c>
      <c r="C779" t="s">
        <v>871</v>
      </c>
      <c r="D779" t="s">
        <v>1035</v>
      </c>
    </row>
    <row r="780" spans="1:4">
      <c r="A780" t="s">
        <v>1036</v>
      </c>
      <c r="B780" t="s">
        <v>29</v>
      </c>
      <c r="C780" t="s">
        <v>871</v>
      </c>
      <c r="D780" t="s">
        <v>1035</v>
      </c>
    </row>
    <row r="781" spans="1:4">
      <c r="A781" t="s">
        <v>1037</v>
      </c>
      <c r="B781" t="s">
        <v>29</v>
      </c>
      <c r="C781" t="s">
        <v>871</v>
      </c>
      <c r="D781" t="s">
        <v>1035</v>
      </c>
    </row>
    <row r="782" spans="1:4">
      <c r="A782" t="s">
        <v>1038</v>
      </c>
      <c r="B782" t="s">
        <v>29</v>
      </c>
      <c r="C782" t="s">
        <v>871</v>
      </c>
      <c r="D782" t="s">
        <v>1035</v>
      </c>
    </row>
    <row r="783" spans="1:4">
      <c r="A783" t="s">
        <v>1039</v>
      </c>
      <c r="B783" t="s">
        <v>30</v>
      </c>
      <c r="C783" t="s">
        <v>871</v>
      </c>
      <c r="D783" t="s">
        <v>1035</v>
      </c>
    </row>
    <row r="784" spans="1:4">
      <c r="A784" t="s">
        <v>1040</v>
      </c>
      <c r="B784" t="s">
        <v>30</v>
      </c>
      <c r="C784" t="s">
        <v>871</v>
      </c>
      <c r="D784" t="s">
        <v>1035</v>
      </c>
    </row>
    <row r="785" spans="1:4">
      <c r="A785" t="s">
        <v>1041</v>
      </c>
      <c r="B785" t="s">
        <v>29</v>
      </c>
      <c r="C785" t="s">
        <v>871</v>
      </c>
      <c r="D785" t="s">
        <v>1035</v>
      </c>
    </row>
    <row r="786" spans="1:4">
      <c r="A786" t="s">
        <v>1042</v>
      </c>
      <c r="B786" t="s">
        <v>29</v>
      </c>
      <c r="C786" t="s">
        <v>871</v>
      </c>
      <c r="D786" t="s">
        <v>1035</v>
      </c>
    </row>
    <row r="787" spans="1:4">
      <c r="A787" s="131" t="s">
        <v>1150</v>
      </c>
      <c r="B787" t="s">
        <v>30</v>
      </c>
      <c r="D787" t="s">
        <v>1043</v>
      </c>
    </row>
    <row r="788" spans="1:4" ht="29">
      <c r="A788" s="131" t="s">
        <v>1151</v>
      </c>
      <c r="B788" t="s">
        <v>30</v>
      </c>
      <c r="D788" t="s">
        <v>1043</v>
      </c>
    </row>
    <row r="789" spans="1:4">
      <c r="A789" t="s">
        <v>406</v>
      </c>
      <c r="B789" t="s">
        <v>153</v>
      </c>
      <c r="C789" t="s">
        <v>871</v>
      </c>
      <c r="D789" t="s">
        <v>1043</v>
      </c>
    </row>
    <row r="790" spans="1:4">
      <c r="A790" t="s">
        <v>407</v>
      </c>
      <c r="B790" t="s">
        <v>153</v>
      </c>
      <c r="C790" t="s">
        <v>871</v>
      </c>
      <c r="D790" t="s">
        <v>1043</v>
      </c>
    </row>
    <row r="791" spans="1:4">
      <c r="A791" t="s">
        <v>408</v>
      </c>
      <c r="B791" t="s">
        <v>153</v>
      </c>
      <c r="C791" t="s">
        <v>871</v>
      </c>
      <c r="D791" t="s">
        <v>1043</v>
      </c>
    </row>
    <row r="792" spans="1:4">
      <c r="A792" t="s">
        <v>409</v>
      </c>
      <c r="B792" t="s">
        <v>29</v>
      </c>
      <c r="C792" t="s">
        <v>871</v>
      </c>
      <c r="D792" t="s">
        <v>1043</v>
      </c>
    </row>
    <row r="793" spans="1:4">
      <c r="A793" t="s">
        <v>410</v>
      </c>
      <c r="B793" t="s">
        <v>30</v>
      </c>
      <c r="C793" t="s">
        <v>871</v>
      </c>
      <c r="D793" t="s">
        <v>1043</v>
      </c>
    </row>
    <row r="794" spans="1:4">
      <c r="A794" t="s">
        <v>1152</v>
      </c>
      <c r="B794" t="s">
        <v>29</v>
      </c>
      <c r="C794" t="s">
        <v>871</v>
      </c>
      <c r="D794" t="s">
        <v>1043</v>
      </c>
    </row>
    <row r="795" spans="1:4">
      <c r="A795" t="s">
        <v>1192</v>
      </c>
      <c r="B795" t="s">
        <v>29</v>
      </c>
      <c r="C795" t="s">
        <v>871</v>
      </c>
      <c r="D795" t="s">
        <v>1043</v>
      </c>
    </row>
    <row r="796" spans="1:4">
      <c r="A796" t="s">
        <v>1193</v>
      </c>
      <c r="B796" t="s">
        <v>10</v>
      </c>
      <c r="C796" t="s">
        <v>871</v>
      </c>
      <c r="D796" t="s">
        <v>1043</v>
      </c>
    </row>
    <row r="797" spans="1:4">
      <c r="A797" t="s">
        <v>1194</v>
      </c>
      <c r="B797" t="s">
        <v>29</v>
      </c>
      <c r="C797" t="s">
        <v>871</v>
      </c>
      <c r="D797" t="s">
        <v>1043</v>
      </c>
    </row>
    <row r="798" spans="1:4">
      <c r="A798" t="s">
        <v>1195</v>
      </c>
      <c r="B798" t="s">
        <v>10</v>
      </c>
      <c r="C798" t="s">
        <v>871</v>
      </c>
      <c r="D798" t="s">
        <v>1043</v>
      </c>
    </row>
    <row r="799" spans="1:4">
      <c r="A799" t="s">
        <v>1196</v>
      </c>
      <c r="B799" t="s">
        <v>29</v>
      </c>
      <c r="C799" t="s">
        <v>871</v>
      </c>
      <c r="D799" t="s">
        <v>1043</v>
      </c>
    </row>
    <row r="800" spans="1:4">
      <c r="A800" t="s">
        <v>1197</v>
      </c>
      <c r="B800" t="s">
        <v>10</v>
      </c>
      <c r="C800" t="s">
        <v>871</v>
      </c>
      <c r="D800" t="s">
        <v>1043</v>
      </c>
    </row>
    <row r="801" spans="1:5">
      <c r="A801" t="s">
        <v>1153</v>
      </c>
      <c r="B801" t="s">
        <v>29</v>
      </c>
      <c r="C801" t="s">
        <v>871</v>
      </c>
      <c r="D801" t="s">
        <v>1043</v>
      </c>
    </row>
    <row r="802" spans="1:5">
      <c r="A802" t="s">
        <v>1198</v>
      </c>
      <c r="B802" t="s">
        <v>60</v>
      </c>
      <c r="C802" t="s">
        <v>871</v>
      </c>
      <c r="D802" t="s">
        <v>1043</v>
      </c>
    </row>
    <row r="803" spans="1:5">
      <c r="A803" t="s">
        <v>1199</v>
      </c>
      <c r="B803" t="s">
        <v>29</v>
      </c>
      <c r="C803" t="s">
        <v>871</v>
      </c>
      <c r="D803" t="s">
        <v>1043</v>
      </c>
    </row>
    <row r="804" spans="1:5">
      <c r="A804" s="131" t="s">
        <v>1154</v>
      </c>
      <c r="B804" t="s">
        <v>30</v>
      </c>
      <c r="D804" t="s">
        <v>1044</v>
      </c>
    </row>
    <row r="805" spans="1:5" ht="29">
      <c r="A805" s="131" t="s">
        <v>1155</v>
      </c>
      <c r="B805" t="s">
        <v>30</v>
      </c>
      <c r="D805" t="s">
        <v>1044</v>
      </c>
    </row>
    <row r="806" spans="1:5">
      <c r="A806" t="s">
        <v>411</v>
      </c>
      <c r="B806" t="s">
        <v>29</v>
      </c>
      <c r="C806" t="s">
        <v>871</v>
      </c>
      <c r="D806" t="s">
        <v>1044</v>
      </c>
      <c r="E806" s="3"/>
    </row>
    <row r="807" spans="1:5">
      <c r="A807" t="s">
        <v>412</v>
      </c>
      <c r="B807" t="s">
        <v>29</v>
      </c>
      <c r="C807" t="s">
        <v>871</v>
      </c>
      <c r="D807" t="s">
        <v>1044</v>
      </c>
      <c r="E807" s="3"/>
    </row>
    <row r="808" spans="1:5">
      <c r="A808" t="s">
        <v>413</v>
      </c>
      <c r="B808" t="s">
        <v>10</v>
      </c>
      <c r="C808" t="s">
        <v>871</v>
      </c>
      <c r="D808" t="s">
        <v>1044</v>
      </c>
    </row>
    <row r="809" spans="1:5">
      <c r="A809" t="s">
        <v>414</v>
      </c>
      <c r="B809" t="s">
        <v>29</v>
      </c>
      <c r="C809" t="s">
        <v>871</v>
      </c>
      <c r="D809" t="s">
        <v>1044</v>
      </c>
    </row>
    <row r="810" spans="1:5">
      <c r="A810" t="s">
        <v>415</v>
      </c>
      <c r="B810" t="s">
        <v>29</v>
      </c>
      <c r="C810" t="s">
        <v>871</v>
      </c>
      <c r="D810" t="s">
        <v>1044</v>
      </c>
    </row>
    <row r="811" spans="1:5">
      <c r="A811" t="s">
        <v>416</v>
      </c>
      <c r="B811" t="s">
        <v>29</v>
      </c>
      <c r="C811" t="s">
        <v>871</v>
      </c>
      <c r="D811" t="s">
        <v>1044</v>
      </c>
    </row>
    <row r="812" spans="1:5">
      <c r="A812" t="s">
        <v>417</v>
      </c>
      <c r="B812" t="s">
        <v>29</v>
      </c>
      <c r="C812" t="s">
        <v>871</v>
      </c>
      <c r="D812" t="s">
        <v>1044</v>
      </c>
    </row>
    <row r="813" spans="1:5">
      <c r="A813" t="s">
        <v>418</v>
      </c>
      <c r="B813" t="s">
        <v>10</v>
      </c>
      <c r="C813" t="s">
        <v>871</v>
      </c>
      <c r="D813" t="s">
        <v>1044</v>
      </c>
    </row>
    <row r="814" spans="1:5">
      <c r="A814" t="s">
        <v>419</v>
      </c>
      <c r="B814" t="s">
        <v>29</v>
      </c>
      <c r="C814" t="s">
        <v>871</v>
      </c>
      <c r="D814" t="s">
        <v>1044</v>
      </c>
    </row>
    <row r="815" spans="1:5">
      <c r="A815" t="s">
        <v>420</v>
      </c>
      <c r="B815" t="s">
        <v>10</v>
      </c>
      <c r="C815" t="s">
        <v>871</v>
      </c>
      <c r="D815" t="s">
        <v>1044</v>
      </c>
    </row>
    <row r="816" spans="1:5">
      <c r="A816" t="s">
        <v>421</v>
      </c>
      <c r="B816" t="s">
        <v>29</v>
      </c>
      <c r="C816" t="s">
        <v>871</v>
      </c>
      <c r="D816" t="s">
        <v>1044</v>
      </c>
    </row>
    <row r="817" spans="1:4">
      <c r="A817" t="s">
        <v>422</v>
      </c>
      <c r="B817" t="s">
        <v>10</v>
      </c>
      <c r="C817" t="s">
        <v>871</v>
      </c>
      <c r="D817" t="s">
        <v>1044</v>
      </c>
    </row>
    <row r="818" spans="1:4">
      <c r="A818" t="s">
        <v>423</v>
      </c>
      <c r="B818" t="s">
        <v>30</v>
      </c>
      <c r="C818" t="s">
        <v>871</v>
      </c>
      <c r="D818" t="s">
        <v>1044</v>
      </c>
    </row>
    <row r="819" spans="1:4">
      <c r="A819" t="s">
        <v>424</v>
      </c>
      <c r="B819" t="s">
        <v>29</v>
      </c>
      <c r="C819" t="s">
        <v>871</v>
      </c>
      <c r="D819" t="s">
        <v>1044</v>
      </c>
    </row>
    <row r="820" spans="1:4">
      <c r="A820" t="s">
        <v>425</v>
      </c>
      <c r="B820" t="s">
        <v>500</v>
      </c>
      <c r="C820" t="s">
        <v>871</v>
      </c>
      <c r="D820" t="s">
        <v>1044</v>
      </c>
    </row>
    <row r="821" spans="1:4">
      <c r="A821" t="s">
        <v>426</v>
      </c>
      <c r="B821" t="s">
        <v>30</v>
      </c>
      <c r="C821" t="s">
        <v>871</v>
      </c>
      <c r="D821" t="s">
        <v>1044</v>
      </c>
    </row>
    <row r="822" spans="1:4">
      <c r="A822" t="s">
        <v>427</v>
      </c>
      <c r="B822" t="s">
        <v>29</v>
      </c>
      <c r="C822" t="s">
        <v>871</v>
      </c>
      <c r="D822" t="s">
        <v>1044</v>
      </c>
    </row>
    <row r="823" spans="1:4">
      <c r="A823" t="s">
        <v>546</v>
      </c>
      <c r="B823" t="s">
        <v>29</v>
      </c>
      <c r="C823" t="s">
        <v>871</v>
      </c>
      <c r="D823" t="s">
        <v>1044</v>
      </c>
    </row>
    <row r="824" spans="1:4">
      <c r="A824" t="s">
        <v>547</v>
      </c>
      <c r="B824" t="s">
        <v>10</v>
      </c>
      <c r="C824" t="s">
        <v>871</v>
      </c>
      <c r="D824" t="s">
        <v>1044</v>
      </c>
    </row>
    <row r="825" spans="1:4">
      <c r="A825" t="s">
        <v>428</v>
      </c>
      <c r="B825" t="s">
        <v>29</v>
      </c>
      <c r="C825" t="s">
        <v>871</v>
      </c>
      <c r="D825" t="s">
        <v>1044</v>
      </c>
    </row>
    <row r="826" spans="1:4">
      <c r="A826" t="s">
        <v>548</v>
      </c>
      <c r="B826" t="s">
        <v>10</v>
      </c>
      <c r="C826" t="s">
        <v>871</v>
      </c>
      <c r="D826" t="s">
        <v>1044</v>
      </c>
    </row>
    <row r="827" spans="1:4">
      <c r="A827" t="s">
        <v>429</v>
      </c>
      <c r="B827" t="s">
        <v>30</v>
      </c>
      <c r="C827" t="s">
        <v>871</v>
      </c>
      <c r="D827" t="s">
        <v>1044</v>
      </c>
    </row>
    <row r="828" spans="1:4">
      <c r="A828" t="s">
        <v>430</v>
      </c>
      <c r="B828" t="s">
        <v>29</v>
      </c>
      <c r="C828" t="s">
        <v>871</v>
      </c>
      <c r="D828" t="s">
        <v>1044</v>
      </c>
    </row>
    <row r="829" spans="1:4">
      <c r="A829" t="s">
        <v>431</v>
      </c>
      <c r="B829" t="s">
        <v>500</v>
      </c>
      <c r="C829" t="s">
        <v>871</v>
      </c>
      <c r="D829" t="s">
        <v>1044</v>
      </c>
    </row>
    <row r="830" spans="1:4">
      <c r="A830" t="s">
        <v>432</v>
      </c>
      <c r="B830" t="s">
        <v>29</v>
      </c>
      <c r="C830" t="s">
        <v>871</v>
      </c>
      <c r="D830" t="s">
        <v>1044</v>
      </c>
    </row>
    <row r="831" spans="1:4">
      <c r="A831" t="s">
        <v>433</v>
      </c>
      <c r="B831" t="s">
        <v>30</v>
      </c>
      <c r="C831" t="s">
        <v>871</v>
      </c>
      <c r="D831" t="s">
        <v>1044</v>
      </c>
    </row>
    <row r="832" spans="1:4">
      <c r="A832" t="s">
        <v>434</v>
      </c>
      <c r="B832" t="s">
        <v>29</v>
      </c>
      <c r="C832" t="s">
        <v>871</v>
      </c>
      <c r="D832" t="s">
        <v>1044</v>
      </c>
    </row>
    <row r="833" spans="1:4">
      <c r="A833" t="s">
        <v>435</v>
      </c>
      <c r="B833" t="s">
        <v>10</v>
      </c>
      <c r="C833" t="s">
        <v>871</v>
      </c>
      <c r="D833" t="s">
        <v>1044</v>
      </c>
    </row>
    <row r="834" spans="1:4">
      <c r="A834" t="s">
        <v>436</v>
      </c>
      <c r="B834" t="s">
        <v>30</v>
      </c>
      <c r="C834" t="s">
        <v>871</v>
      </c>
      <c r="D834" t="s">
        <v>1044</v>
      </c>
    </row>
    <row r="835" spans="1:4">
      <c r="A835" t="s">
        <v>437</v>
      </c>
      <c r="B835" t="s">
        <v>30</v>
      </c>
      <c r="C835" t="s">
        <v>871</v>
      </c>
      <c r="D835" t="s">
        <v>1044</v>
      </c>
    </row>
    <row r="836" spans="1:4">
      <c r="A836" t="s">
        <v>438</v>
      </c>
      <c r="B836" t="s">
        <v>30</v>
      </c>
      <c r="C836" t="s">
        <v>871</v>
      </c>
      <c r="D836" t="s">
        <v>1044</v>
      </c>
    </row>
    <row r="837" spans="1:4">
      <c r="A837" t="s">
        <v>439</v>
      </c>
      <c r="B837" t="s">
        <v>29</v>
      </c>
      <c r="C837" t="s">
        <v>871</v>
      </c>
      <c r="D837" t="s">
        <v>1044</v>
      </c>
    </row>
    <row r="838" spans="1:4">
      <c r="A838" t="s">
        <v>440</v>
      </c>
      <c r="B838" t="s">
        <v>10</v>
      </c>
      <c r="C838" t="s">
        <v>871</v>
      </c>
      <c r="D838" t="s">
        <v>1044</v>
      </c>
    </row>
    <row r="839" spans="1:4">
      <c r="A839" t="s">
        <v>441</v>
      </c>
      <c r="B839" t="s">
        <v>29</v>
      </c>
      <c r="C839" t="s">
        <v>871</v>
      </c>
      <c r="D839" t="s">
        <v>1044</v>
      </c>
    </row>
    <row r="840" spans="1:4">
      <c r="A840" t="s">
        <v>442</v>
      </c>
      <c r="B840" t="s">
        <v>10</v>
      </c>
      <c r="C840" t="s">
        <v>871</v>
      </c>
      <c r="D840" t="s">
        <v>1044</v>
      </c>
    </row>
    <row r="841" spans="1:4">
      <c r="A841" t="s">
        <v>443</v>
      </c>
      <c r="B841" t="s">
        <v>29</v>
      </c>
      <c r="C841" t="s">
        <v>871</v>
      </c>
      <c r="D841" t="s">
        <v>1044</v>
      </c>
    </row>
    <row r="842" spans="1:4">
      <c r="A842" t="s">
        <v>444</v>
      </c>
      <c r="B842" t="s">
        <v>29</v>
      </c>
      <c r="C842" t="s">
        <v>871</v>
      </c>
      <c r="D842" t="s">
        <v>1044</v>
      </c>
    </row>
    <row r="843" spans="1:4">
      <c r="A843" t="s">
        <v>445</v>
      </c>
      <c r="B843" t="s">
        <v>10</v>
      </c>
      <c r="C843" t="s">
        <v>871</v>
      </c>
      <c r="D843" t="s">
        <v>1044</v>
      </c>
    </row>
    <row r="844" spans="1:4">
      <c r="A844" t="s">
        <v>853</v>
      </c>
      <c r="B844" t="s">
        <v>153</v>
      </c>
      <c r="C844" t="s">
        <v>871</v>
      </c>
      <c r="D844" t="s">
        <v>1044</v>
      </c>
    </row>
    <row r="845" spans="1:4">
      <c r="A845" t="s">
        <v>854</v>
      </c>
      <c r="B845" t="s">
        <v>153</v>
      </c>
      <c r="C845" t="s">
        <v>871</v>
      </c>
      <c r="D845" t="s">
        <v>1044</v>
      </c>
    </row>
    <row r="846" spans="1:4">
      <c r="A846" t="s">
        <v>855</v>
      </c>
      <c r="B846" t="s">
        <v>153</v>
      </c>
      <c r="C846" t="s">
        <v>871</v>
      </c>
      <c r="D846" t="s">
        <v>1044</v>
      </c>
    </row>
    <row r="847" spans="1:4">
      <c r="A847" t="s">
        <v>856</v>
      </c>
      <c r="B847" t="s">
        <v>153</v>
      </c>
      <c r="C847" t="s">
        <v>871</v>
      </c>
      <c r="D847" t="s">
        <v>1044</v>
      </c>
    </row>
    <row r="848" spans="1:4">
      <c r="A848" t="s">
        <v>857</v>
      </c>
      <c r="B848" t="s">
        <v>153</v>
      </c>
      <c r="C848" t="s">
        <v>871</v>
      </c>
      <c r="D848" t="s">
        <v>1044</v>
      </c>
    </row>
    <row r="849" spans="1:4">
      <c r="A849" t="s">
        <v>1045</v>
      </c>
      <c r="B849" t="s">
        <v>10</v>
      </c>
      <c r="C849" t="s">
        <v>871</v>
      </c>
      <c r="D849" t="s">
        <v>1044</v>
      </c>
    </row>
    <row r="850" spans="1:4">
      <c r="A850" t="s">
        <v>858</v>
      </c>
      <c r="B850" t="s">
        <v>30</v>
      </c>
      <c r="C850" t="s">
        <v>871</v>
      </c>
      <c r="D850" t="s">
        <v>1044</v>
      </c>
    </row>
    <row r="851" spans="1:4">
      <c r="A851" t="s">
        <v>863</v>
      </c>
      <c r="B851" t="s">
        <v>30</v>
      </c>
      <c r="C851" t="s">
        <v>871</v>
      </c>
      <c r="D851" t="s">
        <v>1044</v>
      </c>
    </row>
    <row r="852" spans="1:4">
      <c r="A852" t="s">
        <v>859</v>
      </c>
      <c r="B852" t="s">
        <v>30</v>
      </c>
      <c r="C852" t="s">
        <v>871</v>
      </c>
      <c r="D852" t="s">
        <v>1044</v>
      </c>
    </row>
    <row r="853" spans="1:4">
      <c r="A853" t="s">
        <v>860</v>
      </c>
      <c r="B853" t="s">
        <v>30</v>
      </c>
      <c r="C853" t="s">
        <v>871</v>
      </c>
      <c r="D853" t="s">
        <v>1044</v>
      </c>
    </row>
    <row r="854" spans="1:4">
      <c r="A854" t="s">
        <v>861</v>
      </c>
      <c r="B854" t="s">
        <v>30</v>
      </c>
      <c r="C854" t="s">
        <v>871</v>
      </c>
      <c r="D854" t="s">
        <v>1044</v>
      </c>
    </row>
    <row r="855" spans="1:4">
      <c r="A855" t="s">
        <v>1156</v>
      </c>
      <c r="B855" t="s">
        <v>29</v>
      </c>
      <c r="C855" t="s">
        <v>871</v>
      </c>
      <c r="D855" t="s">
        <v>1044</v>
      </c>
    </row>
    <row r="856" spans="1:4">
      <c r="A856" t="s">
        <v>1157</v>
      </c>
      <c r="B856" t="s">
        <v>60</v>
      </c>
      <c r="C856" t="s">
        <v>871</v>
      </c>
      <c r="D856" t="s">
        <v>1044</v>
      </c>
    </row>
    <row r="857" spans="1:4">
      <c r="A857" t="s">
        <v>1158</v>
      </c>
      <c r="B857" t="s">
        <v>29</v>
      </c>
      <c r="C857" t="s">
        <v>871</v>
      </c>
      <c r="D857" t="s">
        <v>1044</v>
      </c>
    </row>
    <row r="858" spans="1:4">
      <c r="A858" t="s">
        <v>446</v>
      </c>
      <c r="B858" t="s">
        <v>29</v>
      </c>
      <c r="C858" t="s">
        <v>871</v>
      </c>
      <c r="D858" t="s">
        <v>1046</v>
      </c>
    </row>
    <row r="859" spans="1:4">
      <c r="A859" t="s">
        <v>455</v>
      </c>
      <c r="B859" t="s">
        <v>29</v>
      </c>
      <c r="C859" t="s">
        <v>871</v>
      </c>
      <c r="D859" t="s">
        <v>1046</v>
      </c>
    </row>
    <row r="860" spans="1:4">
      <c r="A860" t="s">
        <v>456</v>
      </c>
      <c r="B860" t="s">
        <v>29</v>
      </c>
      <c r="C860" t="s">
        <v>871</v>
      </c>
      <c r="D860" t="s">
        <v>1046</v>
      </c>
    </row>
    <row r="861" spans="1:4">
      <c r="A861" t="s">
        <v>447</v>
      </c>
      <c r="B861" t="s">
        <v>29</v>
      </c>
      <c r="C861" t="s">
        <v>871</v>
      </c>
      <c r="D861" t="s">
        <v>1046</v>
      </c>
    </row>
    <row r="862" spans="1:4">
      <c r="A862" t="s">
        <v>448</v>
      </c>
      <c r="B862" t="s">
        <v>29</v>
      </c>
      <c r="C862" t="s">
        <v>871</v>
      </c>
      <c r="D862" t="s">
        <v>1046</v>
      </c>
    </row>
    <row r="863" spans="1:4">
      <c r="A863" t="s">
        <v>449</v>
      </c>
      <c r="B863" t="s">
        <v>29</v>
      </c>
      <c r="C863" t="s">
        <v>871</v>
      </c>
      <c r="D863" t="s">
        <v>1046</v>
      </c>
    </row>
    <row r="864" spans="1:4">
      <c r="A864" t="s">
        <v>450</v>
      </c>
      <c r="B864" t="s">
        <v>29</v>
      </c>
      <c r="C864" t="s">
        <v>871</v>
      </c>
      <c r="D864" t="s">
        <v>1046</v>
      </c>
    </row>
    <row r="865" spans="1:4">
      <c r="A865" t="s">
        <v>451</v>
      </c>
      <c r="B865" t="s">
        <v>29</v>
      </c>
      <c r="C865" t="s">
        <v>871</v>
      </c>
      <c r="D865" t="s">
        <v>1046</v>
      </c>
    </row>
    <row r="866" spans="1:4">
      <c r="A866" t="s">
        <v>452</v>
      </c>
      <c r="B866" t="s">
        <v>29</v>
      </c>
      <c r="C866" t="s">
        <v>871</v>
      </c>
      <c r="D866" t="s">
        <v>1046</v>
      </c>
    </row>
    <row r="867" spans="1:4">
      <c r="A867" t="s">
        <v>453</v>
      </c>
      <c r="B867" t="s">
        <v>29</v>
      </c>
      <c r="C867" t="s">
        <v>871</v>
      </c>
      <c r="D867" t="s">
        <v>1046</v>
      </c>
    </row>
    <row r="868" spans="1:4">
      <c r="A868" t="s">
        <v>454</v>
      </c>
      <c r="B868" t="s">
        <v>29</v>
      </c>
      <c r="C868" t="s">
        <v>871</v>
      </c>
      <c r="D868" t="s">
        <v>1046</v>
      </c>
    </row>
    <row r="869" spans="1:4">
      <c r="A869" t="s">
        <v>1047</v>
      </c>
      <c r="B869" t="s">
        <v>29</v>
      </c>
      <c r="C869" t="s">
        <v>871</v>
      </c>
      <c r="D869" t="s">
        <v>1046</v>
      </c>
    </row>
    <row r="870" spans="1:4">
      <c r="A870" t="s">
        <v>1048</v>
      </c>
      <c r="B870" t="s">
        <v>29</v>
      </c>
      <c r="C870" t="s">
        <v>871</v>
      </c>
      <c r="D870" t="s">
        <v>1046</v>
      </c>
    </row>
    <row r="871" spans="1:4">
      <c r="A871" t="s">
        <v>1049</v>
      </c>
      <c r="B871" t="s">
        <v>29</v>
      </c>
      <c r="C871" t="s">
        <v>871</v>
      </c>
      <c r="D871" t="s">
        <v>1046</v>
      </c>
    </row>
    <row r="872" spans="1:4">
      <c r="A872" t="s">
        <v>1050</v>
      </c>
      <c r="B872" t="s">
        <v>29</v>
      </c>
      <c r="C872" t="s">
        <v>871</v>
      </c>
      <c r="D872" t="s">
        <v>1046</v>
      </c>
    </row>
    <row r="873" spans="1:4">
      <c r="A873" t="s">
        <v>1051</v>
      </c>
      <c r="B873" t="s">
        <v>29</v>
      </c>
      <c r="C873" t="s">
        <v>871</v>
      </c>
      <c r="D873" t="s">
        <v>1046</v>
      </c>
    </row>
    <row r="874" spans="1:4">
      <c r="A874" t="s">
        <v>1052</v>
      </c>
      <c r="B874" t="s">
        <v>60</v>
      </c>
      <c r="C874" t="s">
        <v>871</v>
      </c>
      <c r="D874" t="s">
        <v>1046</v>
      </c>
    </row>
    <row r="875" spans="1:4">
      <c r="A875" t="s">
        <v>1053</v>
      </c>
      <c r="B875" t="s">
        <v>60</v>
      </c>
      <c r="C875" t="s">
        <v>871</v>
      </c>
      <c r="D875" t="s">
        <v>1046</v>
      </c>
    </row>
    <row r="876" spans="1:4">
      <c r="A876" t="s">
        <v>862</v>
      </c>
      <c r="B876" t="s">
        <v>29</v>
      </c>
      <c r="C876" t="s">
        <v>871</v>
      </c>
      <c r="D876" t="s">
        <v>1046</v>
      </c>
    </row>
    <row r="877" spans="1:4">
      <c r="A877" t="s">
        <v>1054</v>
      </c>
      <c r="B877" t="s">
        <v>10</v>
      </c>
      <c r="C877" t="s">
        <v>871</v>
      </c>
      <c r="D877" t="s">
        <v>1046</v>
      </c>
    </row>
    <row r="878" spans="1:4">
      <c r="A878" t="s">
        <v>457</v>
      </c>
      <c r="B878" t="s">
        <v>29</v>
      </c>
      <c r="C878" t="s">
        <v>871</v>
      </c>
      <c r="D878" t="s">
        <v>1046</v>
      </c>
    </row>
    <row r="879" spans="1:4">
      <c r="A879" t="s">
        <v>458</v>
      </c>
      <c r="B879" t="s">
        <v>29</v>
      </c>
      <c r="C879" t="s">
        <v>871</v>
      </c>
      <c r="D879" t="s">
        <v>1046</v>
      </c>
    </row>
    <row r="880" spans="1:4">
      <c r="A880" t="s">
        <v>513</v>
      </c>
      <c r="B880" t="s">
        <v>10</v>
      </c>
      <c r="C880" t="s">
        <v>871</v>
      </c>
      <c r="D880" t="s">
        <v>1046</v>
      </c>
    </row>
    <row r="881" spans="1:4">
      <c r="A881" t="s">
        <v>1055</v>
      </c>
      <c r="B881" t="s">
        <v>29</v>
      </c>
      <c r="C881" t="s">
        <v>871</v>
      </c>
      <c r="D881" t="s">
        <v>1046</v>
      </c>
    </row>
    <row r="882" spans="1:4">
      <c r="A882" t="s">
        <v>501</v>
      </c>
      <c r="B882" t="s">
        <v>153</v>
      </c>
      <c r="C882" t="s">
        <v>871</v>
      </c>
      <c r="D882" t="s">
        <v>1046</v>
      </c>
    </row>
    <row r="883" spans="1:4">
      <c r="A883" t="s">
        <v>502</v>
      </c>
      <c r="B883" t="s">
        <v>153</v>
      </c>
      <c r="C883" t="s">
        <v>871</v>
      </c>
      <c r="D883" t="s">
        <v>1046</v>
      </c>
    </row>
    <row r="884" spans="1:4">
      <c r="A884" t="s">
        <v>503</v>
      </c>
      <c r="B884" t="s">
        <v>153</v>
      </c>
      <c r="C884" t="s">
        <v>871</v>
      </c>
      <c r="D884" t="s">
        <v>1046</v>
      </c>
    </row>
    <row r="885" spans="1:4">
      <c r="A885" t="s">
        <v>504</v>
      </c>
      <c r="B885" t="s">
        <v>153</v>
      </c>
      <c r="C885" t="s">
        <v>871</v>
      </c>
      <c r="D885" t="s">
        <v>1046</v>
      </c>
    </row>
    <row r="886" spans="1:4">
      <c r="A886" t="s">
        <v>505</v>
      </c>
      <c r="B886" t="s">
        <v>153</v>
      </c>
      <c r="C886" t="s">
        <v>871</v>
      </c>
      <c r="D886" t="s">
        <v>1046</v>
      </c>
    </row>
    <row r="887" spans="1:4">
      <c r="A887" t="s">
        <v>506</v>
      </c>
      <c r="B887" t="s">
        <v>153</v>
      </c>
      <c r="C887" t="s">
        <v>871</v>
      </c>
      <c r="D887" t="s">
        <v>1046</v>
      </c>
    </row>
    <row r="888" spans="1:4">
      <c r="A888" t="s">
        <v>507</v>
      </c>
      <c r="B888" t="s">
        <v>153</v>
      </c>
      <c r="C888" t="s">
        <v>871</v>
      </c>
      <c r="D888" t="s">
        <v>1046</v>
      </c>
    </row>
    <row r="889" spans="1:4">
      <c r="A889" t="s">
        <v>1056</v>
      </c>
      <c r="B889" t="s">
        <v>29</v>
      </c>
      <c r="C889" t="s">
        <v>871</v>
      </c>
      <c r="D889" t="s">
        <v>1046</v>
      </c>
    </row>
    <row r="890" spans="1:4">
      <c r="A890" t="s">
        <v>1057</v>
      </c>
      <c r="B890" t="s">
        <v>29</v>
      </c>
      <c r="C890" t="s">
        <v>871</v>
      </c>
      <c r="D890" t="s">
        <v>1046</v>
      </c>
    </row>
    <row r="891" spans="1:4">
      <c r="A891" t="s">
        <v>1058</v>
      </c>
      <c r="B891" t="s">
        <v>29</v>
      </c>
      <c r="C891" t="s">
        <v>871</v>
      </c>
      <c r="D891" t="s">
        <v>1046</v>
      </c>
    </row>
    <row r="892" spans="1:4">
      <c r="A892" t="s">
        <v>1059</v>
      </c>
      <c r="B892" t="s">
        <v>29</v>
      </c>
      <c r="C892" t="s">
        <v>871</v>
      </c>
      <c r="D892" t="s">
        <v>1046</v>
      </c>
    </row>
    <row r="893" spans="1:4">
      <c r="A893" t="s">
        <v>1060</v>
      </c>
      <c r="B893" t="s">
        <v>29</v>
      </c>
      <c r="C893" t="s">
        <v>871</v>
      </c>
      <c r="D893" t="s">
        <v>1046</v>
      </c>
    </row>
    <row r="894" spans="1:4">
      <c r="A894" t="s">
        <v>1061</v>
      </c>
      <c r="B894" t="s">
        <v>29</v>
      </c>
      <c r="C894" t="s">
        <v>871</v>
      </c>
      <c r="D894" t="s">
        <v>1046</v>
      </c>
    </row>
    <row r="895" spans="1:4">
      <c r="A895" t="s">
        <v>1062</v>
      </c>
      <c r="B895" t="s">
        <v>29</v>
      </c>
      <c r="C895" t="s">
        <v>871</v>
      </c>
      <c r="D895" t="s">
        <v>1046</v>
      </c>
    </row>
    <row r="896" spans="1:4">
      <c r="A896" t="s">
        <v>1063</v>
      </c>
      <c r="B896" t="s">
        <v>29</v>
      </c>
      <c r="C896" t="s">
        <v>871</v>
      </c>
      <c r="D896" t="s">
        <v>1046</v>
      </c>
    </row>
    <row r="897" spans="1:4">
      <c r="A897" t="s">
        <v>1064</v>
      </c>
      <c r="B897" t="s">
        <v>29</v>
      </c>
      <c r="C897" t="s">
        <v>871</v>
      </c>
      <c r="D897" t="s">
        <v>1046</v>
      </c>
    </row>
    <row r="898" spans="1:4">
      <c r="A898" t="s">
        <v>508</v>
      </c>
      <c r="B898" t="s">
        <v>29</v>
      </c>
      <c r="C898" t="s">
        <v>871</v>
      </c>
      <c r="D898" t="s">
        <v>1046</v>
      </c>
    </row>
    <row r="899" spans="1:4">
      <c r="A899" t="s">
        <v>1065</v>
      </c>
      <c r="B899" t="s">
        <v>29</v>
      </c>
      <c r="C899" t="s">
        <v>871</v>
      </c>
      <c r="D899" t="s">
        <v>1046</v>
      </c>
    </row>
    <row r="900" spans="1:4">
      <c r="A900" t="s">
        <v>1066</v>
      </c>
      <c r="B900" t="s">
        <v>29</v>
      </c>
      <c r="C900" t="s">
        <v>871</v>
      </c>
      <c r="D900" t="s">
        <v>1046</v>
      </c>
    </row>
    <row r="901" spans="1:4">
      <c r="A901" t="s">
        <v>1067</v>
      </c>
      <c r="B901" t="s">
        <v>29</v>
      </c>
      <c r="C901" t="s">
        <v>871</v>
      </c>
      <c r="D901" t="s">
        <v>1046</v>
      </c>
    </row>
    <row r="902" spans="1:4">
      <c r="A902" t="s">
        <v>1068</v>
      </c>
      <c r="B902" t="s">
        <v>29</v>
      </c>
      <c r="C902" t="s">
        <v>871</v>
      </c>
      <c r="D902" t="s">
        <v>1046</v>
      </c>
    </row>
    <row r="903" spans="1:4">
      <c r="A903" t="s">
        <v>1069</v>
      </c>
      <c r="B903" t="s">
        <v>29</v>
      </c>
      <c r="C903" t="s">
        <v>871</v>
      </c>
      <c r="D903" t="s">
        <v>1046</v>
      </c>
    </row>
    <row r="904" spans="1:4">
      <c r="A904" t="s">
        <v>1070</v>
      </c>
      <c r="B904" t="s">
        <v>29</v>
      </c>
      <c r="C904" t="s">
        <v>871</v>
      </c>
      <c r="D904" t="s">
        <v>1046</v>
      </c>
    </row>
    <row r="905" spans="1:4">
      <c r="A905" t="s">
        <v>1071</v>
      </c>
      <c r="B905" t="s">
        <v>29</v>
      </c>
      <c r="C905" t="s">
        <v>871</v>
      </c>
      <c r="D905" t="s">
        <v>1046</v>
      </c>
    </row>
    <row r="906" spans="1:4">
      <c r="A906" t="s">
        <v>1072</v>
      </c>
      <c r="B906" t="s">
        <v>29</v>
      </c>
      <c r="C906" t="s">
        <v>871</v>
      </c>
      <c r="D906" t="s">
        <v>1046</v>
      </c>
    </row>
    <row r="907" spans="1:4">
      <c r="A907" t="s">
        <v>1073</v>
      </c>
      <c r="B907" t="s">
        <v>29</v>
      </c>
      <c r="C907" t="s">
        <v>871</v>
      </c>
      <c r="D907" t="s">
        <v>1046</v>
      </c>
    </row>
    <row r="908" spans="1:4">
      <c r="A908" t="s">
        <v>1159</v>
      </c>
      <c r="B908" t="s">
        <v>29</v>
      </c>
      <c r="C908" t="s">
        <v>871</v>
      </c>
      <c r="D908" t="s">
        <v>1074</v>
      </c>
    </row>
    <row r="909" spans="1:4">
      <c r="A909" t="s">
        <v>1160</v>
      </c>
      <c r="B909" t="s">
        <v>60</v>
      </c>
      <c r="C909" t="s">
        <v>871</v>
      </c>
      <c r="D909" t="s">
        <v>1074</v>
      </c>
    </row>
    <row r="910" spans="1:4">
      <c r="A910" t="s">
        <v>1161</v>
      </c>
      <c r="B910" t="s">
        <v>29</v>
      </c>
      <c r="C910" t="s">
        <v>871</v>
      </c>
      <c r="D910" t="s">
        <v>1074</v>
      </c>
    </row>
    <row r="911" spans="1:4">
      <c r="A911" s="133" t="s">
        <v>1171</v>
      </c>
      <c r="B911" t="s">
        <v>30</v>
      </c>
      <c r="D911" t="s">
        <v>1074</v>
      </c>
    </row>
    <row r="912" spans="1:4">
      <c r="A912" s="133" t="s">
        <v>1172</v>
      </c>
      <c r="B912" t="s">
        <v>30</v>
      </c>
      <c r="D912" t="s">
        <v>1074</v>
      </c>
    </row>
    <row r="913" spans="1:4">
      <c r="A913" s="133" t="s">
        <v>1173</v>
      </c>
      <c r="B913" t="s">
        <v>500</v>
      </c>
      <c r="D913" t="s">
        <v>1074</v>
      </c>
    </row>
    <row r="914" spans="1:4">
      <c r="A914" t="s">
        <v>659</v>
      </c>
      <c r="B914" t="s">
        <v>30</v>
      </c>
      <c r="C914" t="s">
        <v>871</v>
      </c>
      <c r="D914" t="s">
        <v>1074</v>
      </c>
    </row>
    <row r="915" spans="1:4">
      <c r="A915" t="s">
        <v>660</v>
      </c>
      <c r="B915" t="s">
        <v>30</v>
      </c>
      <c r="C915" t="s">
        <v>871</v>
      </c>
      <c r="D915" t="s">
        <v>1074</v>
      </c>
    </row>
    <row r="916" spans="1:4">
      <c r="A916" t="s">
        <v>661</v>
      </c>
      <c r="B916" t="s">
        <v>29</v>
      </c>
      <c r="C916" t="s">
        <v>871</v>
      </c>
      <c r="D916" t="s">
        <v>1074</v>
      </c>
    </row>
    <row r="917" spans="1:4">
      <c r="A917" t="s">
        <v>663</v>
      </c>
      <c r="B917" t="s">
        <v>30</v>
      </c>
      <c r="C917" t="s">
        <v>871</v>
      </c>
      <c r="D917" t="s">
        <v>1074</v>
      </c>
    </row>
    <row r="918" spans="1:4">
      <c r="A918" t="s">
        <v>664</v>
      </c>
      <c r="B918" t="s">
        <v>30</v>
      </c>
      <c r="C918" t="s">
        <v>871</v>
      </c>
      <c r="D918" t="s">
        <v>1074</v>
      </c>
    </row>
    <row r="919" spans="1:4">
      <c r="A919" t="s">
        <v>665</v>
      </c>
      <c r="B919" t="s">
        <v>29</v>
      </c>
      <c r="C919" t="s">
        <v>871</v>
      </c>
      <c r="D919" t="s">
        <v>1074</v>
      </c>
    </row>
    <row r="920" spans="1:4">
      <c r="A920" t="s">
        <v>666</v>
      </c>
      <c r="B920" t="s">
        <v>29</v>
      </c>
      <c r="C920" t="s">
        <v>871</v>
      </c>
      <c r="D920" t="s">
        <v>1074</v>
      </c>
    </row>
    <row r="921" spans="1:4">
      <c r="A921" t="s">
        <v>1075</v>
      </c>
      <c r="B921" t="s">
        <v>30</v>
      </c>
      <c r="C921" t="s">
        <v>871</v>
      </c>
      <c r="D921" t="s">
        <v>1074</v>
      </c>
    </row>
    <row r="922" spans="1:4">
      <c r="A922" t="s">
        <v>1076</v>
      </c>
      <c r="B922" t="s">
        <v>30</v>
      </c>
      <c r="C922" t="s">
        <v>871</v>
      </c>
      <c r="D922" t="s">
        <v>1074</v>
      </c>
    </row>
    <row r="923" spans="1:4">
      <c r="A923" t="s">
        <v>701</v>
      </c>
      <c r="B923" t="s">
        <v>29</v>
      </c>
      <c r="C923" t="s">
        <v>871</v>
      </c>
      <c r="D923" t="s">
        <v>1077</v>
      </c>
    </row>
    <row r="924" spans="1:4">
      <c r="A924" t="s">
        <v>702</v>
      </c>
      <c r="B924" t="s">
        <v>30</v>
      </c>
      <c r="C924" t="s">
        <v>871</v>
      </c>
      <c r="D924" t="s">
        <v>1077</v>
      </c>
    </row>
    <row r="925" spans="1:4">
      <c r="A925" t="s">
        <v>703</v>
      </c>
      <c r="B925" t="s">
        <v>30</v>
      </c>
      <c r="C925" t="s">
        <v>871</v>
      </c>
      <c r="D925" t="s">
        <v>1077</v>
      </c>
    </row>
    <row r="926" spans="1:4">
      <c r="A926" t="s">
        <v>704</v>
      </c>
      <c r="B926" t="s">
        <v>30</v>
      </c>
      <c r="C926" t="s">
        <v>871</v>
      </c>
      <c r="D926" t="s">
        <v>1077</v>
      </c>
    </row>
    <row r="927" spans="1:4">
      <c r="A927" t="s">
        <v>705</v>
      </c>
      <c r="B927" t="s">
        <v>29</v>
      </c>
      <c r="C927" t="s">
        <v>871</v>
      </c>
      <c r="D927" t="s">
        <v>1077</v>
      </c>
    </row>
    <row r="928" spans="1:4">
      <c r="A928" t="s">
        <v>706</v>
      </c>
      <c r="B928" t="s">
        <v>30</v>
      </c>
      <c r="C928" t="s">
        <v>871</v>
      </c>
      <c r="D928" t="s">
        <v>1077</v>
      </c>
    </row>
    <row r="929" spans="1:4">
      <c r="A929" t="s">
        <v>707</v>
      </c>
      <c r="B929" t="s">
        <v>30</v>
      </c>
      <c r="C929" t="s">
        <v>871</v>
      </c>
      <c r="D929" t="s">
        <v>1077</v>
      </c>
    </row>
    <row r="930" spans="1:4">
      <c r="A930" t="s">
        <v>708</v>
      </c>
      <c r="B930" t="s">
        <v>30</v>
      </c>
      <c r="C930" t="s">
        <v>871</v>
      </c>
      <c r="D930" t="s">
        <v>1077</v>
      </c>
    </row>
    <row r="931" spans="1:4">
      <c r="A931" t="s">
        <v>710</v>
      </c>
      <c r="B931" t="s">
        <v>29</v>
      </c>
      <c r="C931" t="s">
        <v>871</v>
      </c>
      <c r="D931" t="s">
        <v>1077</v>
      </c>
    </row>
    <row r="932" spans="1:4">
      <c r="A932" t="s">
        <v>667</v>
      </c>
      <c r="B932" t="s">
        <v>30</v>
      </c>
      <c r="C932" t="s">
        <v>871</v>
      </c>
      <c r="D932" t="s">
        <v>1077</v>
      </c>
    </row>
    <row r="933" spans="1:4">
      <c r="A933" t="s">
        <v>1078</v>
      </c>
      <c r="B933" t="s">
        <v>30</v>
      </c>
      <c r="C933" t="s">
        <v>871</v>
      </c>
      <c r="D933" t="s">
        <v>1077</v>
      </c>
    </row>
    <row r="934" spans="1:4">
      <c r="A934" t="s">
        <v>668</v>
      </c>
      <c r="B934" t="s">
        <v>30</v>
      </c>
      <c r="C934" t="s">
        <v>871</v>
      </c>
      <c r="D934" t="s">
        <v>1077</v>
      </c>
    </row>
    <row r="935" spans="1:4">
      <c r="A935" t="s">
        <v>669</v>
      </c>
      <c r="B935" t="s">
        <v>29</v>
      </c>
      <c r="C935" t="s">
        <v>871</v>
      </c>
      <c r="D935" t="s">
        <v>1077</v>
      </c>
    </row>
    <row r="936" spans="1:4">
      <c r="A936" t="s">
        <v>670</v>
      </c>
      <c r="B936" t="s">
        <v>30</v>
      </c>
      <c r="C936" t="s">
        <v>871</v>
      </c>
      <c r="D936" t="s">
        <v>1077</v>
      </c>
    </row>
    <row r="937" spans="1:4">
      <c r="A937" t="s">
        <v>671</v>
      </c>
      <c r="B937" t="s">
        <v>30</v>
      </c>
      <c r="C937" t="s">
        <v>871</v>
      </c>
      <c r="D937" t="s">
        <v>1077</v>
      </c>
    </row>
    <row r="938" spans="1:4">
      <c r="A938" t="s">
        <v>672</v>
      </c>
      <c r="B938" t="s">
        <v>30</v>
      </c>
      <c r="C938" t="s">
        <v>871</v>
      </c>
      <c r="D938" t="s">
        <v>1077</v>
      </c>
    </row>
    <row r="939" spans="1:4">
      <c r="A939" t="s">
        <v>673</v>
      </c>
      <c r="B939" t="s">
        <v>29</v>
      </c>
      <c r="C939" t="s">
        <v>871</v>
      </c>
      <c r="D939" t="s">
        <v>1077</v>
      </c>
    </row>
    <row r="940" spans="1:4">
      <c r="A940" t="s">
        <v>674</v>
      </c>
      <c r="B940" t="s">
        <v>30</v>
      </c>
      <c r="C940" t="s">
        <v>871</v>
      </c>
      <c r="D940" t="s">
        <v>1077</v>
      </c>
    </row>
    <row r="941" spans="1:4">
      <c r="A941" t="s">
        <v>675</v>
      </c>
      <c r="B941" t="s">
        <v>30</v>
      </c>
      <c r="C941" t="s">
        <v>871</v>
      </c>
      <c r="D941" t="s">
        <v>1077</v>
      </c>
    </row>
    <row r="942" spans="1:4">
      <c r="A942" t="s">
        <v>676</v>
      </c>
      <c r="B942" t="s">
        <v>30</v>
      </c>
      <c r="C942" t="s">
        <v>871</v>
      </c>
      <c r="D942" t="s">
        <v>1077</v>
      </c>
    </row>
    <row r="943" spans="1:4">
      <c r="A943" t="s">
        <v>677</v>
      </c>
      <c r="B943" t="s">
        <v>29</v>
      </c>
      <c r="C943" t="s">
        <v>871</v>
      </c>
      <c r="D943" t="s">
        <v>1077</v>
      </c>
    </row>
    <row r="944" spans="1:4">
      <c r="A944" t="s">
        <v>678</v>
      </c>
      <c r="B944" t="s">
        <v>30</v>
      </c>
      <c r="C944" t="s">
        <v>871</v>
      </c>
      <c r="D944" t="s">
        <v>1077</v>
      </c>
    </row>
    <row r="945" spans="1:4">
      <c r="A945" t="s">
        <v>679</v>
      </c>
      <c r="B945" t="s">
        <v>30</v>
      </c>
      <c r="C945" t="s">
        <v>871</v>
      </c>
      <c r="D945" t="s">
        <v>1077</v>
      </c>
    </row>
    <row r="946" spans="1:4">
      <c r="A946" t="s">
        <v>680</v>
      </c>
      <c r="B946" t="s">
        <v>30</v>
      </c>
      <c r="C946" t="s">
        <v>871</v>
      </c>
      <c r="D946" t="s">
        <v>1077</v>
      </c>
    </row>
    <row r="947" spans="1:4">
      <c r="A947" t="s">
        <v>681</v>
      </c>
      <c r="B947" t="s">
        <v>29</v>
      </c>
      <c r="C947" t="s">
        <v>871</v>
      </c>
      <c r="D947" t="s">
        <v>1077</v>
      </c>
    </row>
    <row r="948" spans="1:4">
      <c r="A948" t="s">
        <v>682</v>
      </c>
      <c r="B948" t="s">
        <v>30</v>
      </c>
      <c r="C948" t="s">
        <v>871</v>
      </c>
      <c r="D948" t="s">
        <v>1077</v>
      </c>
    </row>
    <row r="949" spans="1:4">
      <c r="A949" t="s">
        <v>683</v>
      </c>
      <c r="B949" t="s">
        <v>30</v>
      </c>
      <c r="C949" t="s">
        <v>871</v>
      </c>
      <c r="D949" t="s">
        <v>1077</v>
      </c>
    </row>
    <row r="950" spans="1:4">
      <c r="A950" t="s">
        <v>684</v>
      </c>
      <c r="B950" t="s">
        <v>30</v>
      </c>
      <c r="C950" t="s">
        <v>871</v>
      </c>
      <c r="D950" t="s">
        <v>1077</v>
      </c>
    </row>
    <row r="951" spans="1:4">
      <c r="A951" t="s">
        <v>685</v>
      </c>
      <c r="B951" t="s">
        <v>29</v>
      </c>
      <c r="C951" t="s">
        <v>871</v>
      </c>
      <c r="D951" t="s">
        <v>1077</v>
      </c>
    </row>
    <row r="952" spans="1:4">
      <c r="A952" t="s">
        <v>686</v>
      </c>
      <c r="B952" t="s">
        <v>30</v>
      </c>
      <c r="C952" t="s">
        <v>871</v>
      </c>
      <c r="D952" t="s">
        <v>1077</v>
      </c>
    </row>
    <row r="953" spans="1:4">
      <c r="A953" t="s">
        <v>687</v>
      </c>
      <c r="B953" t="s">
        <v>30</v>
      </c>
      <c r="C953" t="s">
        <v>871</v>
      </c>
      <c r="D953" t="s">
        <v>1077</v>
      </c>
    </row>
    <row r="954" spans="1:4">
      <c r="A954" t="s">
        <v>688</v>
      </c>
      <c r="B954" t="s">
        <v>30</v>
      </c>
      <c r="C954" t="s">
        <v>871</v>
      </c>
      <c r="D954" t="s">
        <v>1077</v>
      </c>
    </row>
    <row r="955" spans="1:4">
      <c r="A955" t="s">
        <v>689</v>
      </c>
      <c r="B955" t="s">
        <v>29</v>
      </c>
      <c r="C955" t="s">
        <v>871</v>
      </c>
      <c r="D955" t="s">
        <v>1077</v>
      </c>
    </row>
    <row r="956" spans="1:4">
      <c r="A956" t="s">
        <v>690</v>
      </c>
      <c r="B956" t="s">
        <v>30</v>
      </c>
      <c r="C956" t="s">
        <v>871</v>
      </c>
      <c r="D956" t="s">
        <v>1077</v>
      </c>
    </row>
    <row r="957" spans="1:4">
      <c r="A957" t="s">
        <v>691</v>
      </c>
      <c r="B957" t="s">
        <v>30</v>
      </c>
      <c r="C957" t="s">
        <v>871</v>
      </c>
      <c r="D957" t="s">
        <v>1077</v>
      </c>
    </row>
    <row r="958" spans="1:4">
      <c r="A958" t="s">
        <v>692</v>
      </c>
      <c r="B958" t="s">
        <v>30</v>
      </c>
      <c r="C958" t="s">
        <v>871</v>
      </c>
      <c r="D958" t="s">
        <v>1077</v>
      </c>
    </row>
    <row r="959" spans="1:4">
      <c r="A959" t="s">
        <v>693</v>
      </c>
      <c r="B959" t="s">
        <v>29</v>
      </c>
      <c r="C959" t="s">
        <v>871</v>
      </c>
      <c r="D959" t="s">
        <v>1077</v>
      </c>
    </row>
    <row r="960" spans="1:4">
      <c r="A960" t="s">
        <v>694</v>
      </c>
      <c r="B960" t="s">
        <v>30</v>
      </c>
      <c r="C960" t="s">
        <v>871</v>
      </c>
      <c r="D960" t="s">
        <v>1077</v>
      </c>
    </row>
    <row r="961" spans="1:4">
      <c r="A961" t="s">
        <v>695</v>
      </c>
      <c r="B961" t="s">
        <v>30</v>
      </c>
      <c r="C961" t="s">
        <v>871</v>
      </c>
      <c r="D961" t="s">
        <v>1077</v>
      </c>
    </row>
    <row r="962" spans="1:4">
      <c r="A962" t="s">
        <v>696</v>
      </c>
      <c r="B962" t="s">
        <v>30</v>
      </c>
      <c r="C962" t="s">
        <v>871</v>
      </c>
      <c r="D962" t="s">
        <v>1077</v>
      </c>
    </row>
    <row r="963" spans="1:4">
      <c r="A963" t="s">
        <v>697</v>
      </c>
      <c r="B963" t="s">
        <v>29</v>
      </c>
      <c r="C963" t="s">
        <v>871</v>
      </c>
      <c r="D963" t="s">
        <v>1077</v>
      </c>
    </row>
    <row r="964" spans="1:4">
      <c r="A964" t="s">
        <v>698</v>
      </c>
      <c r="B964" t="s">
        <v>30</v>
      </c>
      <c r="C964" t="s">
        <v>871</v>
      </c>
      <c r="D964" t="s">
        <v>1077</v>
      </c>
    </row>
    <row r="965" spans="1:4">
      <c r="A965" t="s">
        <v>699</v>
      </c>
      <c r="B965" t="s">
        <v>30</v>
      </c>
      <c r="C965" t="s">
        <v>871</v>
      </c>
      <c r="D965" t="s">
        <v>1077</v>
      </c>
    </row>
    <row r="966" spans="1:4">
      <c r="A966" t="s">
        <v>700</v>
      </c>
      <c r="B966" t="s">
        <v>30</v>
      </c>
      <c r="C966" t="s">
        <v>871</v>
      </c>
      <c r="D966" t="s">
        <v>1077</v>
      </c>
    </row>
    <row r="967" spans="1:4">
      <c r="A967" t="s">
        <v>709</v>
      </c>
      <c r="B967" t="s">
        <v>29</v>
      </c>
      <c r="C967" t="s">
        <v>871</v>
      </c>
      <c r="D967" t="s">
        <v>1077</v>
      </c>
    </row>
    <row r="969" spans="1:4">
      <c r="A969" t="s">
        <v>1162</v>
      </c>
      <c r="B969" t="s">
        <v>29</v>
      </c>
      <c r="D969" t="s">
        <v>1176</v>
      </c>
    </row>
    <row r="970" spans="1:4">
      <c r="A970" t="s">
        <v>1163</v>
      </c>
      <c r="B970" t="s">
        <v>60</v>
      </c>
      <c r="D970" t="s">
        <v>1176</v>
      </c>
    </row>
    <row r="971" spans="1:4">
      <c r="A971" t="s">
        <v>1164</v>
      </c>
      <c r="B971" t="s">
        <v>29</v>
      </c>
      <c r="D971" t="s">
        <v>1176</v>
      </c>
    </row>
    <row r="973" spans="1:4">
      <c r="A973" s="58" t="s">
        <v>1189</v>
      </c>
      <c r="B973" t="s">
        <v>30</v>
      </c>
      <c r="D973" t="s">
        <v>1176</v>
      </c>
    </row>
    <row r="974" spans="1:4">
      <c r="A974" s="58" t="s">
        <v>1190</v>
      </c>
      <c r="B974" t="s">
        <v>30</v>
      </c>
      <c r="D974" t="s">
        <v>1176</v>
      </c>
    </row>
    <row r="976" spans="1:4">
      <c r="A976" t="s">
        <v>1187</v>
      </c>
      <c r="B976" t="s">
        <v>30</v>
      </c>
      <c r="D976" t="s">
        <v>1176</v>
      </c>
    </row>
    <row r="977" spans="1:4">
      <c r="A977" t="s">
        <v>1188</v>
      </c>
      <c r="B977" t="s">
        <v>100</v>
      </c>
      <c r="D977" t="s">
        <v>1176</v>
      </c>
    </row>
    <row r="978" spans="1:4">
      <c r="A978" t="s">
        <v>1191</v>
      </c>
      <c r="B978" t="s">
        <v>30</v>
      </c>
      <c r="D978" t="s">
        <v>1176</v>
      </c>
    </row>
    <row r="980" spans="1:4">
      <c r="A980" t="s">
        <v>1200</v>
      </c>
      <c r="B980" t="s">
        <v>30</v>
      </c>
      <c r="D980" t="s">
        <v>1176</v>
      </c>
    </row>
    <row r="981" spans="1:4">
      <c r="A981" t="s">
        <v>1201</v>
      </c>
      <c r="B981" t="s">
        <v>100</v>
      </c>
      <c r="D981" t="s">
        <v>1176</v>
      </c>
    </row>
    <row r="982" spans="1:4">
      <c r="A982" t="s">
        <v>1202</v>
      </c>
      <c r="B982" t="s">
        <v>30</v>
      </c>
      <c r="D982" t="s">
        <v>1176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workbookViewId="0">
      <selection activeCell="F9" sqref="F9"/>
    </sheetView>
  </sheetViews>
  <sheetFormatPr baseColWidth="10" defaultColWidth="10.83203125" defaultRowHeight="16"/>
  <cols>
    <col min="1" max="1" width="10.6640625" style="127" bestFit="1" customWidth="1"/>
    <col min="2" max="2" width="9" style="127" bestFit="1" customWidth="1"/>
    <col min="3" max="3" width="24" style="127" customWidth="1"/>
    <col min="4" max="4" width="8.33203125" style="127" bestFit="1" customWidth="1"/>
    <col min="5" max="5" width="8.5" style="127" bestFit="1" customWidth="1"/>
    <col min="6" max="16384" width="10.83203125" style="127"/>
  </cols>
  <sheetData>
    <row r="1" spans="1:5">
      <c r="A1" s="57" t="s">
        <v>109</v>
      </c>
      <c r="B1" s="57" t="s">
        <v>110</v>
      </c>
      <c r="C1" s="57" t="s">
        <v>111</v>
      </c>
      <c r="D1" s="57" t="s">
        <v>3</v>
      </c>
      <c r="E1" s="57" t="s">
        <v>12</v>
      </c>
    </row>
    <row r="2" spans="1:5">
      <c r="A2" s="3" t="s">
        <v>112</v>
      </c>
      <c r="B2" s="3" t="s">
        <v>113</v>
      </c>
      <c r="C2" s="3" t="s">
        <v>576</v>
      </c>
      <c r="D2" s="3" t="s">
        <v>100</v>
      </c>
      <c r="E2" s="3" t="s">
        <v>114</v>
      </c>
    </row>
    <row r="3" spans="1:5">
      <c r="A3"/>
      <c r="B3"/>
      <c r="C3"/>
      <c r="D3"/>
      <c r="E3"/>
    </row>
    <row r="4" spans="1:5">
      <c r="A4"/>
      <c r="B4"/>
      <c r="C4"/>
      <c r="D4"/>
      <c r="E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settings</vt:lpstr>
      <vt:lpstr>survey</vt:lpstr>
      <vt:lpstr>prompt_types</vt:lpstr>
      <vt:lpstr>queries</vt:lpstr>
      <vt:lpstr>choices</vt:lpstr>
      <vt:lpstr>model</vt:lpstr>
      <vt:lpstr>properties</vt:lpstr>
    </vt:vector>
  </TitlesOfParts>
  <Company>St. Catherine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Harter</dc:creator>
  <cp:lastModifiedBy>Caroline Krafft</cp:lastModifiedBy>
  <dcterms:created xsi:type="dcterms:W3CDTF">2017-08-17T14:41:30Z</dcterms:created>
  <dcterms:modified xsi:type="dcterms:W3CDTF">2021-08-26T16:27:46Z</dcterms:modified>
</cp:coreProperties>
</file>